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DAE52C14-F5B9-4BCA-9629-9CD3E29BA3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4" i="8" l="1"/>
  <c r="AV17" i="8"/>
  <c r="AV20" i="8"/>
  <c r="AV30" i="8"/>
  <c r="AV32" i="8"/>
  <c r="AV23" i="7"/>
  <c r="AV25" i="7"/>
  <c r="AV29" i="7"/>
  <c r="AV30" i="6"/>
  <c r="AV36" i="6"/>
  <c r="AV37" i="6"/>
  <c r="AV32" i="6"/>
  <c r="AV29" i="5"/>
  <c r="AV32" i="5"/>
  <c r="AV33" i="5"/>
  <c r="AV35" i="5"/>
  <c r="AV31" i="5"/>
  <c r="AV18" i="4"/>
  <c r="AV23" i="2"/>
  <c r="AV25" i="2"/>
  <c r="AT22" i="2"/>
  <c r="AT23" i="2"/>
  <c r="AT24" i="2"/>
  <c r="AT25" i="2"/>
  <c r="AU23" i="2"/>
  <c r="AU17" i="4"/>
  <c r="AS31" i="8"/>
  <c r="AS32" i="8"/>
  <c r="AS24" i="8"/>
  <c r="AS20" i="8"/>
  <c r="AS17" i="8"/>
  <c r="AS14" i="8"/>
  <c r="AS33" i="7"/>
  <c r="AS29" i="7"/>
  <c r="AS24" i="7"/>
  <c r="AS25" i="7"/>
  <c r="AS14" i="7"/>
  <c r="AS35" i="6"/>
  <c r="AS34" i="6"/>
  <c r="AS38" i="6"/>
  <c r="AS37" i="6"/>
  <c r="AS36" i="6"/>
  <c r="AS33" i="6"/>
  <c r="AS32" i="6"/>
  <c r="AS31" i="6"/>
  <c r="AS30" i="6"/>
  <c r="AS32" i="5"/>
  <c r="AS31" i="5"/>
  <c r="AS30" i="5"/>
  <c r="AS35" i="5"/>
  <c r="AS34" i="5"/>
  <c r="AS33" i="5"/>
  <c r="AS29" i="5"/>
  <c r="AS28" i="5"/>
  <c r="AS18" i="4"/>
  <c r="AS19" i="4"/>
  <c r="AS21" i="3"/>
  <c r="AS19" i="3"/>
  <c r="AS20" i="3"/>
  <c r="AS25" i="2"/>
  <c r="AR32" i="8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AV14" i="7" l="1"/>
  <c r="AV16" i="7" s="1"/>
  <c r="AV17" i="7" s="1"/>
  <c r="AV38" i="6"/>
  <c r="AV31" i="8"/>
  <c r="AV35" i="6"/>
  <c r="AV19" i="3"/>
  <c r="AV33" i="7"/>
  <c r="AV31" i="6"/>
  <c r="AV21" i="3"/>
  <c r="AV28" i="5"/>
  <c r="AV22" i="2"/>
  <c r="AV20" i="3"/>
  <c r="AV34" i="5"/>
  <c r="AV30" i="5"/>
  <c r="AV24" i="8"/>
  <c r="AV18" i="3"/>
  <c r="AV22" i="3" s="1"/>
  <c r="AV34" i="6"/>
  <c r="AV33" i="6"/>
  <c r="AV24" i="7"/>
  <c r="AV17" i="4"/>
  <c r="AV19" i="4"/>
  <c r="AV24" i="2"/>
  <c r="AU25" i="2"/>
  <c r="AU29" i="7"/>
  <c r="AU35" i="5"/>
  <c r="AU22" i="2"/>
  <c r="AU21" i="3"/>
  <c r="AU24" i="8"/>
  <c r="AU24" i="2"/>
  <c r="AU20" i="8"/>
  <c r="AU25" i="7"/>
  <c r="AU32" i="8"/>
  <c r="AU23" i="7"/>
  <c r="AU17" i="7"/>
  <c r="AU20" i="3"/>
  <c r="AU14" i="8"/>
  <c r="AU24" i="7"/>
  <c r="AU38" i="6"/>
  <c r="AU19" i="3"/>
  <c r="AU33" i="7"/>
  <c r="AU30" i="8"/>
  <c r="AU19" i="4"/>
  <c r="AU18" i="4"/>
  <c r="AU22" i="3"/>
  <c r="AU17" i="8"/>
  <c r="AU31" i="8"/>
  <c r="AS30" i="8"/>
  <c r="AS16" i="7"/>
  <c r="AS17" i="7" s="1"/>
  <c r="AS23" i="7"/>
  <c r="AS17" i="4"/>
  <c r="AS18" i="3"/>
  <c r="AS22" i="3" s="1"/>
  <c r="AS24" i="2"/>
  <c r="AS22" i="2"/>
  <c r="AS23" i="2"/>
  <c r="AR17" i="7"/>
  <c r="AR25" i="2"/>
  <c r="AT14" i="8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T21" i="3" l="1"/>
  <c r="AT20" i="3"/>
  <c r="AT18" i="4"/>
  <c r="AT33" i="7"/>
  <c r="AT24" i="8"/>
  <c r="AT19" i="3"/>
  <c r="AT32" i="8"/>
  <c r="AT29" i="7"/>
  <c r="AT25" i="7"/>
  <c r="AT20" i="8"/>
  <c r="AT31" i="8"/>
  <c r="AT30" i="8"/>
  <c r="AT23" i="7"/>
  <c r="AT17" i="8"/>
  <c r="AT38" i="6"/>
  <c r="AT24" i="7"/>
  <c r="AT17" i="4"/>
  <c r="AT35" i="5"/>
  <c r="AT22" i="3"/>
  <c r="AT19" i="4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T17" i="7" l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D16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<sst xmlns="http://schemas.openxmlformats.org/spreadsheetml/2006/main" count="457" uniqueCount="173">
  <si>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</si>
  <si>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</si>
  <si>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</si>
  <si>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</si>
  <si>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</si>
  <si>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</si>
  <si>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</si>
  <si>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</si>
  <si>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</si>
  <si>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</si>
  <si>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</si>
  <si>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</si>
  <si>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</si>
  <si>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</si>
  <si>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</si>
  <si>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</si>
  <si>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</si>
  <si>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</si>
  <si>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</si>
  <si>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</si>
  <si>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</si>
  <si>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</si>
  <si>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</si>
  <si>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</si>
  <si>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</si>
  <si>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</si>
  <si>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</si>
  <si>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</si>
  <si>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</si>
  <si>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</si>
  <si>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</si>
  <si>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</si>
  <si>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</si>
  <si>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</si>
  <si>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</si>
  <si>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</si>
  <si>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</si>
  <si>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</si>
  <si>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</si>
  <si>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</si>
  <si>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</si>
  <si>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</si>
  <si>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</si>
  <si>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</si>
  <si>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</si>
  <si>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</si>
  <si>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</si>
  <si>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</si>
  <si>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</si>
  <si>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</si>
  <si>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</si>
  <si>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</si>
  <si>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</si>
  <si>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</si>
  <si>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</si>
  <si>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</si>
  <si>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</si>
  <si>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</si>
  <si>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</si>
  <si>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</si>
  <si>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</si>
  <si>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</si>
  <si>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</si>
  <si>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</si>
  <si>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</si>
  <si>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</si>
  <si>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</si>
  <si>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</si>
  <si>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</si>
  <si>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</si>
  <si>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</si>
  <si>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</si>
  <si>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</si>
  <si>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</si>
  <si>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</si>
  <si>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</si>
  <si>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</si>
  <si>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</si>
  <si>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</si>
  <si>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</si>
  <si>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</si>
  <si>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</si>
  <si>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</si>
  <si>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</si>
  <si>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</si>
  <si>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</si>
  <si>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</si>
  <si>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</si>
  <si>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</si>
  <si>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</si>
  <si>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</si>
  <si>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</si>
  <si>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</si>
  <si>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</si>
  <si>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</si>
  <si>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</si>
  <si>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</si>
  <si>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</si>
  <si>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</si>
  <si>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</si>
  <si>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</si>
  <si>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</si>
  <si>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</si>
  <si>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</si>
  <si>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</si>
  <si>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</si>
  <si>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</si>
  <si>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</si>
  <si>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</si>
  <si>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</si>
  <si>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</si>
  <si>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</si>
  <si>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</si>
  <si>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</si>
  <si>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</si>
  <si>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</si>
  <si>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</si>
  <si>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</si>
  <si>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</si>
  <si>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</si>
  <si>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</si>
  <si>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</si>
  <si>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</si>
  <si>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</si>
  <si>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</si>
  <si>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</si>
  <si>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</si>
  <si>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</si>
  <si>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</si>
  <si>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</si>
  <si>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</si>
  <si>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</si>
  <si>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</si>
  <si>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</si>
  <si>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</si>
  <si>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</si>
  <si>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</si>
  <si>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</si>
  <si>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</si>
  <si>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</si>
  <si>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</si>
  <si>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</si>
  <si>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</si>
  <si>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</si>
  <si>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</si>
  <si>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</si>
  <si>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</si>
  <si>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</si>
  <si>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</si>
  <si>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</si>
  <si>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</si>
  <si>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</si>
  <si>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</si>
  <si>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</si>
  <si>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</si>
  <si>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</si>
  <si>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</si>
  <si>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</si>
  <si>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</si>
  <si>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</si>
  <si>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</si>
  <si>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</si>
  <si>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</si>
  <si>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</si>
  <si>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</si>
  <si>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</si>
  <si>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</si>
  <si>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</si>
  <si>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</si>
  <si>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</si>
  <si>
    <t>2022 T4</t>
  </si>
  <si>
    <t>2023 T1</t>
  </si>
  <si>
    <t>2023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</si>
</sst>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'Denuncias, Víctimas y Renuncias'!$W$24:$AV$24</c:f>
              <c:numCache>
                <c:formatCode>0.0</c:formatCode>
                <c:ptCount val="26"/>
                <c:pt idx="0">
                  <c:v>0.10979009942658741</c:v>
                </c:pt>
                <c:pt idx="1">
                  <c:v>0.10560868057275925</c:v>
                </c:pt>
                <c:pt idx="2">
                  <c:v>0.10152843776025082</c:v>
                </c:pt>
                <c:pt idx="3">
                  <c:v>9.9528253512460266E-2</c:v>
                </c:pt>
                <c:pt idx="4">
                  <c:v>0.11184540960638663</c:v>
                </c:pt>
                <c:pt idx="5">
                  <c:v>0.11001193080135216</c:v>
                </c:pt>
                <c:pt idx="6">
                  <c:v>0.10936195294464365</c:v>
                </c:pt>
                <c:pt idx="7">
                  <c:v>0.10641985231325664</c:v>
                </c:pt>
                <c:pt idx="8">
                  <c:v>9.7317868793040954E-2</c:v>
                </c:pt>
                <c:pt idx="9">
                  <c:v>0.10716406350845488</c:v>
                </c:pt>
                <c:pt idx="10">
                  <c:v>0.10586743515850144</c:v>
                </c:pt>
                <c:pt idx="11">
                  <c:v>0.11241338640719446</c:v>
                </c:pt>
                <c:pt idx="12">
                  <c:v>0.10688754270620998</c:v>
                </c:pt>
                <c:pt idx="13">
                  <c:v>9.4775358406814225E-2</c:v>
                </c:pt>
                <c:pt idx="14">
                  <c:v>0.10837568954303471</c:v>
                </c:pt>
                <c:pt idx="15">
                  <c:v>9.8488001109723958E-2</c:v>
                </c:pt>
                <c:pt idx="16">
                  <c:v>0.10314410480349345</c:v>
                </c:pt>
                <c:pt idx="17">
                  <c:v>0.1053326030671181</c:v>
                </c:pt>
                <c:pt idx="18">
                  <c:v>9.2927218799908742E-2</c:v>
                </c:pt>
                <c:pt idx="19">
                  <c:v>9.445419959028388E-2</c:v>
                </c:pt>
                <c:pt idx="20">
                  <c:v>9.4093525357575161E-2</c:v>
                </c:pt>
                <c:pt idx="21">
                  <c:v>9.3550052758009108E-2</c:v>
                </c:pt>
                <c:pt idx="22">
                  <c:v>9.0584923365655295E-2</c:v>
                </c:pt>
                <c:pt idx="23">
                  <c:v>0.10527767561603531</c:v>
                </c:pt>
                <c:pt idx="24">
                  <c:v>0.1067015103866767</c:v>
                </c:pt>
                <c:pt idx="25">
                  <c:v>0.10130746880875065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'Denuncias, Víctimas y Renuncias'!$W$25:$AV$25</c:f>
              <c:numCache>
                <c:formatCode>0.0</c:formatCode>
                <c:ptCount val="26"/>
                <c:pt idx="0">
                  <c:v>0.13743329542472224</c:v>
                </c:pt>
                <c:pt idx="1">
                  <c:v>0.13388114209827356</c:v>
                </c:pt>
                <c:pt idx="2">
                  <c:v>0.12134884825457136</c:v>
                </c:pt>
                <c:pt idx="3">
                  <c:v>0.12793798966494416</c:v>
                </c:pt>
                <c:pt idx="4">
                  <c:v>0.12679715918932963</c:v>
                </c:pt>
                <c:pt idx="5">
                  <c:v>0.12034496275970208</c:v>
                </c:pt>
                <c:pt idx="6">
                  <c:v>0.1324407039020658</c:v>
                </c:pt>
                <c:pt idx="7">
                  <c:v>0.120552098292644</c:v>
                </c:pt>
                <c:pt idx="8">
                  <c:v>0.10476861639652338</c:v>
                </c:pt>
                <c:pt idx="9">
                  <c:v>0.12599501487496984</c:v>
                </c:pt>
                <c:pt idx="10">
                  <c:v>0.12891447830360905</c:v>
                </c:pt>
                <c:pt idx="11">
                  <c:v>0.11766473814711849</c:v>
                </c:pt>
                <c:pt idx="12">
                  <c:v>0.12125399430002591</c:v>
                </c:pt>
                <c:pt idx="13">
                  <c:v>0.1074463225216994</c:v>
                </c:pt>
                <c:pt idx="14">
                  <c:v>0.12303436225975539</c:v>
                </c:pt>
                <c:pt idx="15">
                  <c:v>0.11868261455525607</c:v>
                </c:pt>
                <c:pt idx="16">
                  <c:v>0.12710800143523501</c:v>
                </c:pt>
                <c:pt idx="17">
                  <c:v>0.12301886792452831</c:v>
                </c:pt>
                <c:pt idx="18">
                  <c:v>0.11946782514254684</c:v>
                </c:pt>
                <c:pt idx="19">
                  <c:v>0.1157448053848405</c:v>
                </c:pt>
                <c:pt idx="20">
                  <c:v>0.12067566570775246</c:v>
                </c:pt>
                <c:pt idx="21">
                  <c:v>0.11600131969646982</c:v>
                </c:pt>
                <c:pt idx="22">
                  <c:v>0.1142755428978284</c:v>
                </c:pt>
                <c:pt idx="23">
                  <c:v>0.13244592346089851</c:v>
                </c:pt>
                <c:pt idx="24">
                  <c:v>0.13184754521963823</c:v>
                </c:pt>
                <c:pt idx="25">
                  <c:v>0.12736861470534128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'Audiencias Provinciales'!$W$14:$AV$14</c:f>
              <c:numCache>
                <c:formatCode>0.0%</c:formatCode>
                <c:ptCount val="26"/>
                <c:pt idx="0">
                  <c:v>0.76923076923076927</c:v>
                </c:pt>
                <c:pt idx="1">
                  <c:v>0.79365079365079361</c:v>
                </c:pt>
                <c:pt idx="2">
                  <c:v>0.68965517241379315</c:v>
                </c:pt>
                <c:pt idx="3">
                  <c:v>0.86</c:v>
                </c:pt>
                <c:pt idx="4">
                  <c:v>0.76923076923076927</c:v>
                </c:pt>
                <c:pt idx="5">
                  <c:v>0.80952380952380953</c:v>
                </c:pt>
                <c:pt idx="6">
                  <c:v>0.75757575757575757</c:v>
                </c:pt>
                <c:pt idx="7">
                  <c:v>0.78125</c:v>
                </c:pt>
                <c:pt idx="8">
                  <c:v>0.79220779220779225</c:v>
                </c:pt>
                <c:pt idx="9">
                  <c:v>0.82278481012658233</c:v>
                </c:pt>
                <c:pt idx="10">
                  <c:v>0.80487804878048785</c:v>
                </c:pt>
                <c:pt idx="11">
                  <c:v>0.71212121212121215</c:v>
                </c:pt>
                <c:pt idx="12">
                  <c:v>0.68</c:v>
                </c:pt>
                <c:pt idx="13">
                  <c:v>0.85185185185185186</c:v>
                </c:pt>
                <c:pt idx="14">
                  <c:v>0.76923076923076927</c:v>
                </c:pt>
                <c:pt idx="15">
                  <c:v>0.76829268292682928</c:v>
                </c:pt>
                <c:pt idx="16">
                  <c:v>0.68604651162790697</c:v>
                </c:pt>
                <c:pt idx="17">
                  <c:v>0.70192307692307687</c:v>
                </c:pt>
                <c:pt idx="18">
                  <c:v>0.69047619047619047</c:v>
                </c:pt>
                <c:pt idx="19">
                  <c:v>0.72289156626506024</c:v>
                </c:pt>
                <c:pt idx="20">
                  <c:v>0.74712643678160917</c:v>
                </c:pt>
                <c:pt idx="21">
                  <c:v>0.74285714285714288</c:v>
                </c:pt>
                <c:pt idx="22">
                  <c:v>0.70588235294117652</c:v>
                </c:pt>
                <c:pt idx="23">
                  <c:v>0.70886075949367089</c:v>
                </c:pt>
                <c:pt idx="24">
                  <c:v>0.73626373626373631</c:v>
                </c:pt>
                <c:pt idx="25">
                  <c:v>0.8125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'Audiencias Provinciales'!$W$17:$AV$17</c:f>
              <c:numCache>
                <c:formatCode>0.0%</c:formatCode>
                <c:ptCount val="26"/>
                <c:pt idx="0">
                  <c:v>0.76190476190476186</c:v>
                </c:pt>
                <c:pt idx="1">
                  <c:v>0.84210526315789469</c:v>
                </c:pt>
                <c:pt idx="2">
                  <c:v>0.66666666666666663</c:v>
                </c:pt>
                <c:pt idx="3">
                  <c:v>0.76190476190476186</c:v>
                </c:pt>
                <c:pt idx="4">
                  <c:v>0.89473684210526316</c:v>
                </c:pt>
                <c:pt idx="5">
                  <c:v>0.89473684210526316</c:v>
                </c:pt>
                <c:pt idx="6">
                  <c:v>0.81818181818181823</c:v>
                </c:pt>
                <c:pt idx="7">
                  <c:v>0.88888888888888884</c:v>
                </c:pt>
                <c:pt idx="8">
                  <c:v>0.875</c:v>
                </c:pt>
                <c:pt idx="9">
                  <c:v>1</c:v>
                </c:pt>
                <c:pt idx="10">
                  <c:v>0.76190476190476186</c:v>
                </c:pt>
                <c:pt idx="11">
                  <c:v>0.90909090909090906</c:v>
                </c:pt>
                <c:pt idx="12">
                  <c:v>0.7857142857142857</c:v>
                </c:pt>
                <c:pt idx="13">
                  <c:v>0.7142857142857143</c:v>
                </c:pt>
                <c:pt idx="14">
                  <c:v>0.8</c:v>
                </c:pt>
                <c:pt idx="15">
                  <c:v>0.95454545454545459</c:v>
                </c:pt>
                <c:pt idx="16">
                  <c:v>0.94444444444444442</c:v>
                </c:pt>
                <c:pt idx="17">
                  <c:v>0.8</c:v>
                </c:pt>
                <c:pt idx="18">
                  <c:v>0.76190476190476186</c:v>
                </c:pt>
                <c:pt idx="19">
                  <c:v>0.75</c:v>
                </c:pt>
                <c:pt idx="20">
                  <c:v>0.8571428571428571</c:v>
                </c:pt>
                <c:pt idx="21">
                  <c:v>0.81818181818181823</c:v>
                </c:pt>
                <c:pt idx="22">
                  <c:v>0.57894736842105265</c:v>
                </c:pt>
                <c:pt idx="23">
                  <c:v>0.81818181818181823</c:v>
                </c:pt>
                <c:pt idx="24">
                  <c:v>0.84210526315789469</c:v>
                </c:pt>
                <c:pt idx="25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'Audiencias Provinciales'!$W$20:$AV$20</c:f>
              <c:numCache>
                <c:formatCode>0.0%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0.92307692307692313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0.875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0.95</c:v>
                </c:pt>
                <c:pt idx="20">
                  <c:v>1</c:v>
                </c:pt>
                <c:pt idx="21">
                  <c:v>0.96296296296296291</c:v>
                </c:pt>
                <c:pt idx="22">
                  <c:v>1</c:v>
                </c:pt>
                <c:pt idx="23">
                  <c:v>0.92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'Audiencias Provinciales'!$W$24:$AV$24</c:f>
              <c:numCache>
                <c:formatCode>0.0%</c:formatCode>
                <c:ptCount val="26"/>
                <c:pt idx="0">
                  <c:v>0.83283433133732532</c:v>
                </c:pt>
                <c:pt idx="1">
                  <c:v>0.82714054927302105</c:v>
                </c:pt>
                <c:pt idx="2">
                  <c:v>0.83820224719101122</c:v>
                </c:pt>
                <c:pt idx="3">
                  <c:v>0.84631147540983609</c:v>
                </c:pt>
                <c:pt idx="4">
                  <c:v>0.84740429994756161</c:v>
                </c:pt>
                <c:pt idx="5">
                  <c:v>0.83634677793231338</c:v>
                </c:pt>
                <c:pt idx="6">
                  <c:v>0.84526558891454961</c:v>
                </c:pt>
                <c:pt idx="7">
                  <c:v>0.84253164556962024</c:v>
                </c:pt>
                <c:pt idx="8">
                  <c:v>0.83680387409200974</c:v>
                </c:pt>
                <c:pt idx="9">
                  <c:v>0.83711911357340718</c:v>
                </c:pt>
                <c:pt idx="10">
                  <c:v>0.84267782426778237</c:v>
                </c:pt>
                <c:pt idx="11">
                  <c:v>0.83588129496402874</c:v>
                </c:pt>
                <c:pt idx="12">
                  <c:v>0.84690553745928343</c:v>
                </c:pt>
                <c:pt idx="13">
                  <c:v>0.84197924980047889</c:v>
                </c:pt>
                <c:pt idx="14">
                  <c:v>0.84608030592734229</c:v>
                </c:pt>
                <c:pt idx="15">
                  <c:v>0.82730455075845977</c:v>
                </c:pt>
                <c:pt idx="16">
                  <c:v>0.83800952885124402</c:v>
                </c:pt>
                <c:pt idx="17">
                  <c:v>0.82352941176470584</c:v>
                </c:pt>
                <c:pt idx="18">
                  <c:v>0.82282793867120951</c:v>
                </c:pt>
                <c:pt idx="19">
                  <c:v>0.82316384180790958</c:v>
                </c:pt>
                <c:pt idx="20">
                  <c:v>0.83761618370694368</c:v>
                </c:pt>
                <c:pt idx="21">
                  <c:v>0.83040272263187753</c:v>
                </c:pt>
                <c:pt idx="22">
                  <c:v>0.80887372013651881</c:v>
                </c:pt>
                <c:pt idx="23">
                  <c:v>0.8326446280991735</c:v>
                </c:pt>
                <c:pt idx="24">
                  <c:v>0.82592242194891197</c:v>
                </c:pt>
                <c:pt idx="25">
                  <c:v>0.80980163360560098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Medidas'!$W$13:$AV$13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'Órdenes y Medidas'!$W$19:$AV$19</c:f>
              <c:numCache>
                <c:formatCode>0.0%</c:formatCode>
                <c:ptCount val="26"/>
                <c:pt idx="0">
                  <c:v>0.67715284397839215</c:v>
                </c:pt>
                <c:pt idx="1">
                  <c:v>0.67840421381193916</c:v>
                </c:pt>
                <c:pt idx="2">
                  <c:v>0.68163682864450126</c:v>
                </c:pt>
                <c:pt idx="3">
                  <c:v>0.66788442377947521</c:v>
                </c:pt>
                <c:pt idx="4">
                  <c:v>0.68695079086115995</c:v>
                </c:pt>
                <c:pt idx="5">
                  <c:v>0.67777104784978803</c:v>
                </c:pt>
                <c:pt idx="6">
                  <c:v>0.67914594910792625</c:v>
                </c:pt>
                <c:pt idx="7">
                  <c:v>0.72247451811484509</c:v>
                </c:pt>
                <c:pt idx="8">
                  <c:v>0.67103882476390342</c:v>
                </c:pt>
                <c:pt idx="9">
                  <c:v>0.70434613135840962</c:v>
                </c:pt>
                <c:pt idx="10">
                  <c:v>0.72550806525107081</c:v>
                </c:pt>
                <c:pt idx="11">
                  <c:v>0.71300853842290302</c:v>
                </c:pt>
                <c:pt idx="12">
                  <c:v>0.70748821401162154</c:v>
                </c:pt>
                <c:pt idx="13">
                  <c:v>0.70772214813916834</c:v>
                </c:pt>
                <c:pt idx="14">
                  <c:v>0.71103548857559551</c:v>
                </c:pt>
                <c:pt idx="15">
                  <c:v>0.69287020109689212</c:v>
                </c:pt>
                <c:pt idx="16">
                  <c:v>0.68441717791411039</c:v>
                </c:pt>
                <c:pt idx="17">
                  <c:v>0.70643939393939392</c:v>
                </c:pt>
                <c:pt idx="18">
                  <c:v>0.71210447011551981</c:v>
                </c:pt>
                <c:pt idx="19">
                  <c:v>0.7117397160915967</c:v>
                </c:pt>
                <c:pt idx="20">
                  <c:v>0.69785952457782086</c:v>
                </c:pt>
                <c:pt idx="21">
                  <c:v>0.67866591080876792</c:v>
                </c:pt>
                <c:pt idx="22">
                  <c:v>0.66715200931857888</c:v>
                </c:pt>
                <c:pt idx="23">
                  <c:v>0.68692601382726237</c:v>
                </c:pt>
                <c:pt idx="24">
                  <c:v>0.6929851199514121</c:v>
                </c:pt>
                <c:pt idx="25">
                  <c:v>0.68678106732038469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Medidas'!$W$13:$AV$13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'Órdenes y Medidas'!$W$14:$AV$14</c:f>
              <c:numCache>
                <c:formatCode>#,##0</c:formatCode>
                <c:ptCount val="26"/>
                <c:pt idx="0">
                  <c:v>9441</c:v>
                </c:pt>
                <c:pt idx="1">
                  <c:v>10252</c:v>
                </c:pt>
                <c:pt idx="2">
                  <c:v>9775</c:v>
                </c:pt>
                <c:pt idx="3">
                  <c:v>9033</c:v>
                </c:pt>
                <c:pt idx="4">
                  <c:v>9104</c:v>
                </c:pt>
                <c:pt idx="5">
                  <c:v>9906</c:v>
                </c:pt>
                <c:pt idx="6">
                  <c:v>10257</c:v>
                </c:pt>
                <c:pt idx="7">
                  <c:v>9909</c:v>
                </c:pt>
                <c:pt idx="8">
                  <c:v>9530</c:v>
                </c:pt>
                <c:pt idx="9">
                  <c:v>10262</c:v>
                </c:pt>
                <c:pt idx="10">
                  <c:v>10973</c:v>
                </c:pt>
                <c:pt idx="11">
                  <c:v>9955</c:v>
                </c:pt>
                <c:pt idx="12">
                  <c:v>9121</c:v>
                </c:pt>
                <c:pt idx="13">
                  <c:v>8249</c:v>
                </c:pt>
                <c:pt idx="14">
                  <c:v>10285</c:v>
                </c:pt>
                <c:pt idx="15">
                  <c:v>8205</c:v>
                </c:pt>
                <c:pt idx="16">
                  <c:v>8150</c:v>
                </c:pt>
                <c:pt idx="17">
                  <c:v>9504</c:v>
                </c:pt>
                <c:pt idx="18">
                  <c:v>9955</c:v>
                </c:pt>
                <c:pt idx="19">
                  <c:v>9651</c:v>
                </c:pt>
                <c:pt idx="20">
                  <c:v>9297</c:v>
                </c:pt>
                <c:pt idx="21">
                  <c:v>10584</c:v>
                </c:pt>
                <c:pt idx="22">
                  <c:v>10302</c:v>
                </c:pt>
                <c:pt idx="23">
                  <c:v>9691</c:v>
                </c:pt>
                <c:pt idx="24">
                  <c:v>9879</c:v>
                </c:pt>
                <c:pt idx="25">
                  <c:v>10606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dLbl>
              <c:idx val="26"/>
              <c:layout>
                <c:manualLayout>
                  <c:x val="-1.6203703703703703E-2"/>
                  <c:y val="-1.956770558196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D-424A-97CA-2F35E970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Enjuiciados!$W$18:$AV$18</c:f>
              <c:numCache>
                <c:formatCode>0.0%</c:formatCode>
                <c:ptCount val="26"/>
                <c:pt idx="0">
                  <c:v>0.8060298826040555</c:v>
                </c:pt>
                <c:pt idx="1">
                  <c:v>0.81177654755913442</c:v>
                </c:pt>
                <c:pt idx="2">
                  <c:v>0.84362251835735658</c:v>
                </c:pt>
                <c:pt idx="3">
                  <c:v>0.80856907443010162</c:v>
                </c:pt>
                <c:pt idx="4">
                  <c:v>0.81902792140641156</c:v>
                </c:pt>
                <c:pt idx="5">
                  <c:v>0.83388033324917954</c:v>
                </c:pt>
                <c:pt idx="6">
                  <c:v>0.87564901349948077</c:v>
                </c:pt>
                <c:pt idx="7">
                  <c:v>0.83614519427402867</c:v>
                </c:pt>
                <c:pt idx="8">
                  <c:v>0.84223366766061258</c:v>
                </c:pt>
                <c:pt idx="9">
                  <c:v>0.85323446688826388</c:v>
                </c:pt>
                <c:pt idx="10">
                  <c:v>0.89463647199046481</c:v>
                </c:pt>
                <c:pt idx="11">
                  <c:v>0.84670100564140294</c:v>
                </c:pt>
                <c:pt idx="12">
                  <c:v>0.84885407600812302</c:v>
                </c:pt>
                <c:pt idx="13">
                  <c:v>0.90182954038375729</c:v>
                </c:pt>
                <c:pt idx="14">
                  <c:v>0.88574195110142817</c:v>
                </c:pt>
                <c:pt idx="15">
                  <c:v>0.8406919700490576</c:v>
                </c:pt>
                <c:pt idx="16">
                  <c:v>0.8535598705501618</c:v>
                </c:pt>
                <c:pt idx="17">
                  <c:v>0.87789763598806514</c:v>
                </c:pt>
                <c:pt idx="18">
                  <c:v>0.89848197343453506</c:v>
                </c:pt>
                <c:pt idx="19">
                  <c:v>0.86761565836298937</c:v>
                </c:pt>
                <c:pt idx="20">
                  <c:v>0.87223168654173766</c:v>
                </c:pt>
                <c:pt idx="21">
                  <c:v>0.88738338516215021</c:v>
                </c:pt>
                <c:pt idx="22">
                  <c:v>0.90945764231286419</c:v>
                </c:pt>
                <c:pt idx="23">
                  <c:v>0.88986397542781925</c:v>
                </c:pt>
                <c:pt idx="24">
                  <c:v>0.89584199584199586</c:v>
                </c:pt>
                <c:pt idx="25">
                  <c:v>0.92188114915387642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Enjuiciados!$W$19:$AV$19</c:f>
              <c:numCache>
                <c:formatCode>0.0%</c:formatCode>
                <c:ptCount val="26"/>
                <c:pt idx="0">
                  <c:v>0.88669527896995703</c:v>
                </c:pt>
                <c:pt idx="1">
                  <c:v>0.89885931558935361</c:v>
                </c:pt>
                <c:pt idx="2">
                  <c:v>0.92034700315457418</c:v>
                </c:pt>
                <c:pt idx="3">
                  <c:v>0.88059701492537312</c:v>
                </c:pt>
                <c:pt idx="4">
                  <c:v>0.90197568389057747</c:v>
                </c:pt>
                <c:pt idx="5">
                  <c:v>0.89650249821556027</c:v>
                </c:pt>
                <c:pt idx="6">
                  <c:v>0.9306397306397306</c:v>
                </c:pt>
                <c:pt idx="7">
                  <c:v>0.90295358649789026</c:v>
                </c:pt>
                <c:pt idx="8">
                  <c:v>0.91034985422740522</c:v>
                </c:pt>
                <c:pt idx="9">
                  <c:v>0.90456989247311825</c:v>
                </c:pt>
                <c:pt idx="10">
                  <c:v>0.95205047318611991</c:v>
                </c:pt>
                <c:pt idx="11">
                  <c:v>0.91791577444682371</c:v>
                </c:pt>
                <c:pt idx="12">
                  <c:v>0.91666666666666663</c:v>
                </c:pt>
                <c:pt idx="13">
                  <c:v>0.95118733509234832</c:v>
                </c:pt>
                <c:pt idx="14">
                  <c:v>0.93706733794839525</c:v>
                </c:pt>
                <c:pt idx="15">
                  <c:v>0.89153254023792861</c:v>
                </c:pt>
                <c:pt idx="16">
                  <c:v>0.90059642147117291</c:v>
                </c:pt>
                <c:pt idx="17">
                  <c:v>0.928698752228164</c:v>
                </c:pt>
                <c:pt idx="18">
                  <c:v>0.95378619153674837</c:v>
                </c:pt>
                <c:pt idx="19">
                  <c:v>0.93031358885017423</c:v>
                </c:pt>
                <c:pt idx="20">
                  <c:v>0.93196902654867253</c:v>
                </c:pt>
                <c:pt idx="21">
                  <c:v>0.93563579277864994</c:v>
                </c:pt>
                <c:pt idx="22">
                  <c:v>0.95055744062045566</c:v>
                </c:pt>
                <c:pt idx="23">
                  <c:v>0.93843683083511775</c:v>
                </c:pt>
                <c:pt idx="24">
                  <c:v>0.94178589047853967</c:v>
                </c:pt>
                <c:pt idx="25">
                  <c:v>0.94135939582407824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Penales'!$W$28:$AV$28</c:f>
              <c:numCache>
                <c:formatCode>#,##0</c:formatCode>
                <c:ptCount val="26"/>
                <c:pt idx="0">
                  <c:v>385</c:v>
                </c:pt>
                <c:pt idx="1">
                  <c:v>389</c:v>
                </c:pt>
                <c:pt idx="2">
                  <c:v>360</c:v>
                </c:pt>
                <c:pt idx="3">
                  <c:v>432</c:v>
                </c:pt>
                <c:pt idx="4">
                  <c:v>350</c:v>
                </c:pt>
                <c:pt idx="5">
                  <c:v>352</c:v>
                </c:pt>
                <c:pt idx="6">
                  <c:v>354</c:v>
                </c:pt>
                <c:pt idx="7">
                  <c:v>364</c:v>
                </c:pt>
                <c:pt idx="8">
                  <c:v>334</c:v>
                </c:pt>
                <c:pt idx="9">
                  <c:v>406</c:v>
                </c:pt>
                <c:pt idx="10">
                  <c:v>401</c:v>
                </c:pt>
                <c:pt idx="11">
                  <c:v>437</c:v>
                </c:pt>
                <c:pt idx="12">
                  <c:v>387</c:v>
                </c:pt>
                <c:pt idx="13">
                  <c:v>325</c:v>
                </c:pt>
                <c:pt idx="14">
                  <c:v>437</c:v>
                </c:pt>
                <c:pt idx="15">
                  <c:v>395</c:v>
                </c:pt>
                <c:pt idx="16">
                  <c:v>336</c:v>
                </c:pt>
                <c:pt idx="17">
                  <c:v>326</c:v>
                </c:pt>
                <c:pt idx="18">
                  <c:v>279</c:v>
                </c:pt>
                <c:pt idx="19">
                  <c:v>306</c:v>
                </c:pt>
                <c:pt idx="20">
                  <c:v>313</c:v>
                </c:pt>
                <c:pt idx="21">
                  <c:v>335</c:v>
                </c:pt>
                <c:pt idx="22">
                  <c:v>273</c:v>
                </c:pt>
                <c:pt idx="23">
                  <c:v>364</c:v>
                </c:pt>
                <c:pt idx="24">
                  <c:v>366</c:v>
                </c:pt>
                <c:pt idx="25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Penales'!$W$29:$AV$29</c:f>
              <c:numCache>
                <c:formatCode>#,##0</c:formatCode>
                <c:ptCount val="26"/>
                <c:pt idx="0">
                  <c:v>763</c:v>
                </c:pt>
                <c:pt idx="1">
                  <c:v>1020</c:v>
                </c:pt>
                <c:pt idx="2">
                  <c:v>817</c:v>
                </c:pt>
                <c:pt idx="3">
                  <c:v>747</c:v>
                </c:pt>
                <c:pt idx="4">
                  <c:v>950</c:v>
                </c:pt>
                <c:pt idx="5">
                  <c:v>872</c:v>
                </c:pt>
                <c:pt idx="6">
                  <c:v>906</c:v>
                </c:pt>
                <c:pt idx="7">
                  <c:v>894</c:v>
                </c:pt>
                <c:pt idx="8">
                  <c:v>727</c:v>
                </c:pt>
                <c:pt idx="9">
                  <c:v>1055</c:v>
                </c:pt>
                <c:pt idx="10">
                  <c:v>1035</c:v>
                </c:pt>
                <c:pt idx="11">
                  <c:v>876</c:v>
                </c:pt>
                <c:pt idx="12">
                  <c:v>713</c:v>
                </c:pt>
                <c:pt idx="13">
                  <c:v>755</c:v>
                </c:pt>
                <c:pt idx="14">
                  <c:v>852</c:v>
                </c:pt>
                <c:pt idx="15">
                  <c:v>744</c:v>
                </c:pt>
                <c:pt idx="16">
                  <c:v>755</c:v>
                </c:pt>
                <c:pt idx="17">
                  <c:v>788</c:v>
                </c:pt>
                <c:pt idx="18">
                  <c:v>645</c:v>
                </c:pt>
                <c:pt idx="19">
                  <c:v>664</c:v>
                </c:pt>
                <c:pt idx="20">
                  <c:v>744</c:v>
                </c:pt>
                <c:pt idx="21">
                  <c:v>632</c:v>
                </c:pt>
                <c:pt idx="22">
                  <c:v>765</c:v>
                </c:pt>
                <c:pt idx="23">
                  <c:v>875</c:v>
                </c:pt>
                <c:pt idx="24">
                  <c:v>894</c:v>
                </c:pt>
                <c:pt idx="25">
                  <c:v>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Penales'!$W$30:$AV$30</c:f>
              <c:numCache>
                <c:formatCode>#,##0</c:formatCode>
                <c:ptCount val="26"/>
                <c:pt idx="0">
                  <c:v>5769</c:v>
                </c:pt>
                <c:pt idx="1">
                  <c:v>6337</c:v>
                </c:pt>
                <c:pt idx="2">
                  <c:v>6122</c:v>
                </c:pt>
                <c:pt idx="3">
                  <c:v>5646</c:v>
                </c:pt>
                <c:pt idx="4">
                  <c:v>5758</c:v>
                </c:pt>
                <c:pt idx="5">
                  <c:v>6194</c:v>
                </c:pt>
                <c:pt idx="6">
                  <c:v>6638</c:v>
                </c:pt>
                <c:pt idx="7">
                  <c:v>6685</c:v>
                </c:pt>
                <c:pt idx="8">
                  <c:v>5704</c:v>
                </c:pt>
                <c:pt idx="9">
                  <c:v>6694</c:v>
                </c:pt>
                <c:pt idx="10">
                  <c:v>7130</c:v>
                </c:pt>
                <c:pt idx="11">
                  <c:v>6426</c:v>
                </c:pt>
                <c:pt idx="12">
                  <c:v>5904</c:v>
                </c:pt>
                <c:pt idx="13">
                  <c:v>5603</c:v>
                </c:pt>
                <c:pt idx="14">
                  <c:v>6890</c:v>
                </c:pt>
                <c:pt idx="15">
                  <c:v>5474</c:v>
                </c:pt>
                <c:pt idx="16">
                  <c:v>5558</c:v>
                </c:pt>
                <c:pt idx="17">
                  <c:v>5945</c:v>
                </c:pt>
                <c:pt idx="18">
                  <c:v>6283</c:v>
                </c:pt>
                <c:pt idx="19">
                  <c:v>6045</c:v>
                </c:pt>
                <c:pt idx="20">
                  <c:v>5621</c:v>
                </c:pt>
                <c:pt idx="21">
                  <c:v>6361</c:v>
                </c:pt>
                <c:pt idx="22">
                  <c:v>5978</c:v>
                </c:pt>
                <c:pt idx="23">
                  <c:v>5727</c:v>
                </c:pt>
                <c:pt idx="24">
                  <c:v>5868</c:v>
                </c:pt>
                <c:pt idx="25">
                  <c:v>6168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Penales'!$W$31:$AV$31</c:f>
              <c:numCache>
                <c:formatCode>#,##0</c:formatCode>
                <c:ptCount val="26"/>
                <c:pt idx="0">
                  <c:v>5625</c:v>
                </c:pt>
                <c:pt idx="1">
                  <c:v>6036</c:v>
                </c:pt>
                <c:pt idx="2">
                  <c:v>5765</c:v>
                </c:pt>
                <c:pt idx="3">
                  <c:v>5399</c:v>
                </c:pt>
                <c:pt idx="4">
                  <c:v>5513</c:v>
                </c:pt>
                <c:pt idx="5">
                  <c:v>6206</c:v>
                </c:pt>
                <c:pt idx="6">
                  <c:v>6430</c:v>
                </c:pt>
                <c:pt idx="7">
                  <c:v>6685</c:v>
                </c:pt>
                <c:pt idx="8">
                  <c:v>6003</c:v>
                </c:pt>
                <c:pt idx="9">
                  <c:v>6504</c:v>
                </c:pt>
                <c:pt idx="10">
                  <c:v>6902</c:v>
                </c:pt>
                <c:pt idx="11">
                  <c:v>6409</c:v>
                </c:pt>
                <c:pt idx="12">
                  <c:v>5586</c:v>
                </c:pt>
                <c:pt idx="13">
                  <c:v>5367</c:v>
                </c:pt>
                <c:pt idx="14">
                  <c:v>6487</c:v>
                </c:pt>
                <c:pt idx="15">
                  <c:v>5429</c:v>
                </c:pt>
                <c:pt idx="16">
                  <c:v>4967</c:v>
                </c:pt>
                <c:pt idx="17">
                  <c:v>5586</c:v>
                </c:pt>
                <c:pt idx="18">
                  <c:v>6015</c:v>
                </c:pt>
                <c:pt idx="19">
                  <c:v>5843</c:v>
                </c:pt>
                <c:pt idx="20">
                  <c:v>5510</c:v>
                </c:pt>
                <c:pt idx="21">
                  <c:v>6222</c:v>
                </c:pt>
                <c:pt idx="22">
                  <c:v>5905</c:v>
                </c:pt>
                <c:pt idx="23">
                  <c:v>5814</c:v>
                </c:pt>
                <c:pt idx="24">
                  <c:v>5618</c:v>
                </c:pt>
                <c:pt idx="25">
                  <c:v>6110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Penales'!$W$32:$AV$32</c:f>
              <c:numCache>
                <c:formatCode>#,##0</c:formatCode>
                <c:ptCount val="26"/>
                <c:pt idx="0">
                  <c:v>720</c:v>
                </c:pt>
                <c:pt idx="1">
                  <c:v>695</c:v>
                </c:pt>
                <c:pt idx="2">
                  <c:v>770</c:v>
                </c:pt>
                <c:pt idx="3">
                  <c:v>610</c:v>
                </c:pt>
                <c:pt idx="4">
                  <c:v>585</c:v>
                </c:pt>
                <c:pt idx="5">
                  <c:v>877</c:v>
                </c:pt>
                <c:pt idx="6">
                  <c:v>743</c:v>
                </c:pt>
                <c:pt idx="7">
                  <c:v>670</c:v>
                </c:pt>
                <c:pt idx="8">
                  <c:v>573</c:v>
                </c:pt>
                <c:pt idx="9">
                  <c:v>827</c:v>
                </c:pt>
                <c:pt idx="10">
                  <c:v>880</c:v>
                </c:pt>
                <c:pt idx="11">
                  <c:v>640</c:v>
                </c:pt>
                <c:pt idx="12">
                  <c:v>692</c:v>
                </c:pt>
                <c:pt idx="13">
                  <c:v>488</c:v>
                </c:pt>
                <c:pt idx="14">
                  <c:v>545</c:v>
                </c:pt>
                <c:pt idx="15">
                  <c:v>606</c:v>
                </c:pt>
                <c:pt idx="16">
                  <c:v>536</c:v>
                </c:pt>
                <c:pt idx="17">
                  <c:v>497</c:v>
                </c:pt>
                <c:pt idx="18">
                  <c:v>538</c:v>
                </c:pt>
                <c:pt idx="19">
                  <c:v>435</c:v>
                </c:pt>
                <c:pt idx="20">
                  <c:v>462</c:v>
                </c:pt>
                <c:pt idx="21">
                  <c:v>564</c:v>
                </c:pt>
                <c:pt idx="22">
                  <c:v>411</c:v>
                </c:pt>
                <c:pt idx="23">
                  <c:v>614</c:v>
                </c:pt>
                <c:pt idx="24">
                  <c:v>533</c:v>
                </c:pt>
                <c:pt idx="25">
                  <c:v>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Penales'!$W$33:$AV$33</c:f>
              <c:numCache>
                <c:formatCode>#,##0</c:formatCode>
                <c:ptCount val="26"/>
                <c:pt idx="0">
                  <c:v>1097</c:v>
                </c:pt>
                <c:pt idx="1">
                  <c:v>1103</c:v>
                </c:pt>
                <c:pt idx="2">
                  <c:v>963</c:v>
                </c:pt>
                <c:pt idx="3">
                  <c:v>1069</c:v>
                </c:pt>
                <c:pt idx="4">
                  <c:v>1196</c:v>
                </c:pt>
                <c:pt idx="5">
                  <c:v>1133</c:v>
                </c:pt>
                <c:pt idx="6">
                  <c:v>1263</c:v>
                </c:pt>
                <c:pt idx="7">
                  <c:v>1349</c:v>
                </c:pt>
                <c:pt idx="8">
                  <c:v>1243</c:v>
                </c:pt>
                <c:pt idx="9">
                  <c:v>1543</c:v>
                </c:pt>
                <c:pt idx="10">
                  <c:v>1624</c:v>
                </c:pt>
                <c:pt idx="11">
                  <c:v>1450</c:v>
                </c:pt>
                <c:pt idx="12">
                  <c:v>1228</c:v>
                </c:pt>
                <c:pt idx="13">
                  <c:v>1099</c:v>
                </c:pt>
                <c:pt idx="14">
                  <c:v>1652</c:v>
                </c:pt>
                <c:pt idx="15">
                  <c:v>1122</c:v>
                </c:pt>
                <c:pt idx="16">
                  <c:v>1211</c:v>
                </c:pt>
                <c:pt idx="17">
                  <c:v>1215</c:v>
                </c:pt>
                <c:pt idx="18">
                  <c:v>1226</c:v>
                </c:pt>
                <c:pt idx="19">
                  <c:v>1173</c:v>
                </c:pt>
                <c:pt idx="20">
                  <c:v>1249</c:v>
                </c:pt>
                <c:pt idx="21">
                  <c:v>1282</c:v>
                </c:pt>
                <c:pt idx="22">
                  <c:v>1359</c:v>
                </c:pt>
                <c:pt idx="23">
                  <c:v>1450</c:v>
                </c:pt>
                <c:pt idx="24">
                  <c:v>1458</c:v>
                </c:pt>
                <c:pt idx="25">
                  <c:v>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Civiles'!$W$30:$AV$30</c:f>
              <c:numCache>
                <c:formatCode>#,##0</c:formatCode>
                <c:ptCount val="26"/>
                <c:pt idx="0">
                  <c:v>1058</c:v>
                </c:pt>
                <c:pt idx="1">
                  <c:v>1204</c:v>
                </c:pt>
                <c:pt idx="2">
                  <c:v>1120</c:v>
                </c:pt>
                <c:pt idx="3">
                  <c:v>1000</c:v>
                </c:pt>
                <c:pt idx="4">
                  <c:v>1137</c:v>
                </c:pt>
                <c:pt idx="5">
                  <c:v>1239</c:v>
                </c:pt>
                <c:pt idx="6">
                  <c:v>1277</c:v>
                </c:pt>
                <c:pt idx="7">
                  <c:v>1290</c:v>
                </c:pt>
                <c:pt idx="8">
                  <c:v>1139</c:v>
                </c:pt>
                <c:pt idx="9">
                  <c:v>1268</c:v>
                </c:pt>
                <c:pt idx="10">
                  <c:v>1398</c:v>
                </c:pt>
                <c:pt idx="11">
                  <c:v>1266</c:v>
                </c:pt>
                <c:pt idx="12">
                  <c:v>1089</c:v>
                </c:pt>
                <c:pt idx="13">
                  <c:v>1107</c:v>
                </c:pt>
                <c:pt idx="14">
                  <c:v>1265</c:v>
                </c:pt>
                <c:pt idx="15">
                  <c:v>961</c:v>
                </c:pt>
                <c:pt idx="16">
                  <c:v>1080</c:v>
                </c:pt>
                <c:pt idx="17">
                  <c:v>1169</c:v>
                </c:pt>
                <c:pt idx="18">
                  <c:v>1307</c:v>
                </c:pt>
                <c:pt idx="19">
                  <c:v>1155</c:v>
                </c:pt>
                <c:pt idx="20">
                  <c:v>1068</c:v>
                </c:pt>
                <c:pt idx="21">
                  <c:v>1251</c:v>
                </c:pt>
                <c:pt idx="22">
                  <c:v>1101</c:v>
                </c:pt>
                <c:pt idx="23">
                  <c:v>1124</c:v>
                </c:pt>
                <c:pt idx="24">
                  <c:v>1061</c:v>
                </c:pt>
                <c:pt idx="25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Civiles'!$W$31:$AV$31</c:f>
              <c:numCache>
                <c:formatCode>#,##0</c:formatCode>
                <c:ptCount val="26"/>
                <c:pt idx="0">
                  <c:v>34</c:v>
                </c:pt>
                <c:pt idx="1">
                  <c:v>26</c:v>
                </c:pt>
                <c:pt idx="2">
                  <c:v>11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23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28</c:v>
                </c:pt>
                <c:pt idx="17">
                  <c:v>6</c:v>
                </c:pt>
                <c:pt idx="18">
                  <c:v>11</c:v>
                </c:pt>
                <c:pt idx="19">
                  <c:v>23</c:v>
                </c:pt>
                <c:pt idx="20">
                  <c:v>14</c:v>
                </c:pt>
                <c:pt idx="21">
                  <c:v>75</c:v>
                </c:pt>
                <c:pt idx="22">
                  <c:v>70</c:v>
                </c:pt>
                <c:pt idx="23">
                  <c:v>88</c:v>
                </c:pt>
                <c:pt idx="24">
                  <c:v>94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Civiles'!$W$32:$AV$32</c:f>
              <c:numCache>
                <c:formatCode>#,##0</c:formatCode>
                <c:ptCount val="26"/>
                <c:pt idx="0">
                  <c:v>190</c:v>
                </c:pt>
                <c:pt idx="1">
                  <c:v>261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207</c:v>
                </c:pt>
                <c:pt idx="6">
                  <c:v>205</c:v>
                </c:pt>
                <c:pt idx="7">
                  <c:v>217</c:v>
                </c:pt>
                <c:pt idx="8">
                  <c:v>250</c:v>
                </c:pt>
                <c:pt idx="9">
                  <c:v>207</c:v>
                </c:pt>
                <c:pt idx="10">
                  <c:v>240</c:v>
                </c:pt>
                <c:pt idx="11">
                  <c:v>251</c:v>
                </c:pt>
                <c:pt idx="12">
                  <c:v>239</c:v>
                </c:pt>
                <c:pt idx="13">
                  <c:v>222</c:v>
                </c:pt>
                <c:pt idx="14">
                  <c:v>223</c:v>
                </c:pt>
                <c:pt idx="15">
                  <c:v>163</c:v>
                </c:pt>
                <c:pt idx="16">
                  <c:v>225</c:v>
                </c:pt>
                <c:pt idx="17">
                  <c:v>278</c:v>
                </c:pt>
                <c:pt idx="18">
                  <c:v>669</c:v>
                </c:pt>
                <c:pt idx="19">
                  <c:v>836</c:v>
                </c:pt>
                <c:pt idx="20">
                  <c:v>833</c:v>
                </c:pt>
                <c:pt idx="21">
                  <c:v>1193</c:v>
                </c:pt>
                <c:pt idx="22">
                  <c:v>1002</c:v>
                </c:pt>
                <c:pt idx="23">
                  <c:v>1083</c:v>
                </c:pt>
                <c:pt idx="24">
                  <c:v>989</c:v>
                </c:pt>
                <c:pt idx="25">
                  <c:v>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Civiles'!$W$33:$AV$33</c:f>
              <c:numCache>
                <c:formatCode>#,##0</c:formatCode>
                <c:ptCount val="26"/>
                <c:pt idx="0">
                  <c:v>42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25</c:v>
                </c:pt>
                <c:pt idx="5">
                  <c:v>30</c:v>
                </c:pt>
                <c:pt idx="6">
                  <c:v>42</c:v>
                </c:pt>
                <c:pt idx="7">
                  <c:v>33</c:v>
                </c:pt>
                <c:pt idx="8">
                  <c:v>18</c:v>
                </c:pt>
                <c:pt idx="9">
                  <c:v>24</c:v>
                </c:pt>
                <c:pt idx="10">
                  <c:v>57</c:v>
                </c:pt>
                <c:pt idx="11">
                  <c:v>66</c:v>
                </c:pt>
                <c:pt idx="12">
                  <c:v>55</c:v>
                </c:pt>
                <c:pt idx="13">
                  <c:v>47</c:v>
                </c:pt>
                <c:pt idx="14">
                  <c:v>61</c:v>
                </c:pt>
                <c:pt idx="15">
                  <c:v>32</c:v>
                </c:pt>
                <c:pt idx="16">
                  <c:v>26</c:v>
                </c:pt>
                <c:pt idx="17">
                  <c:v>30</c:v>
                </c:pt>
                <c:pt idx="18">
                  <c:v>53</c:v>
                </c:pt>
                <c:pt idx="19">
                  <c:v>85</c:v>
                </c:pt>
                <c:pt idx="20">
                  <c:v>100</c:v>
                </c:pt>
                <c:pt idx="21">
                  <c:v>93</c:v>
                </c:pt>
                <c:pt idx="22">
                  <c:v>114</c:v>
                </c:pt>
                <c:pt idx="23">
                  <c:v>119</c:v>
                </c:pt>
                <c:pt idx="24">
                  <c:v>100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Civiles'!$W$34:$AV$34</c:f>
              <c:numCache>
                <c:formatCode>#,##0</c:formatCode>
                <c:ptCount val="26"/>
                <c:pt idx="0">
                  <c:v>335</c:v>
                </c:pt>
                <c:pt idx="1">
                  <c:v>384</c:v>
                </c:pt>
                <c:pt idx="2">
                  <c:v>312</c:v>
                </c:pt>
                <c:pt idx="3">
                  <c:v>287</c:v>
                </c:pt>
                <c:pt idx="4">
                  <c:v>298</c:v>
                </c:pt>
                <c:pt idx="5">
                  <c:v>387</c:v>
                </c:pt>
                <c:pt idx="6">
                  <c:v>340</c:v>
                </c:pt>
                <c:pt idx="7">
                  <c:v>276</c:v>
                </c:pt>
                <c:pt idx="8">
                  <c:v>318</c:v>
                </c:pt>
                <c:pt idx="9">
                  <c:v>304</c:v>
                </c:pt>
                <c:pt idx="10">
                  <c:v>309</c:v>
                </c:pt>
                <c:pt idx="11">
                  <c:v>261</c:v>
                </c:pt>
                <c:pt idx="12">
                  <c:v>225</c:v>
                </c:pt>
                <c:pt idx="13">
                  <c:v>309</c:v>
                </c:pt>
                <c:pt idx="14">
                  <c:v>318</c:v>
                </c:pt>
                <c:pt idx="15">
                  <c:v>282</c:v>
                </c:pt>
                <c:pt idx="16">
                  <c:v>251</c:v>
                </c:pt>
                <c:pt idx="17">
                  <c:v>281</c:v>
                </c:pt>
                <c:pt idx="18">
                  <c:v>453</c:v>
                </c:pt>
                <c:pt idx="19">
                  <c:v>485</c:v>
                </c:pt>
                <c:pt idx="20">
                  <c:v>516</c:v>
                </c:pt>
                <c:pt idx="21">
                  <c:v>585</c:v>
                </c:pt>
                <c:pt idx="22">
                  <c:v>593</c:v>
                </c:pt>
                <c:pt idx="23">
                  <c:v>652</c:v>
                </c:pt>
                <c:pt idx="24">
                  <c:v>565</c:v>
                </c:pt>
                <c:pt idx="25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'Medidas Civiles'!$W$36:$AV$36</c:f>
              <c:numCache>
                <c:formatCode>#,##0</c:formatCode>
                <c:ptCount val="26"/>
                <c:pt idx="0">
                  <c:v>52</c:v>
                </c:pt>
                <c:pt idx="1">
                  <c:v>58</c:v>
                </c:pt>
                <c:pt idx="2">
                  <c:v>56</c:v>
                </c:pt>
                <c:pt idx="3">
                  <c:v>45</c:v>
                </c:pt>
                <c:pt idx="4">
                  <c:v>59</c:v>
                </c:pt>
                <c:pt idx="5">
                  <c:v>28</c:v>
                </c:pt>
                <c:pt idx="6">
                  <c:v>49</c:v>
                </c:pt>
                <c:pt idx="7">
                  <c:v>117</c:v>
                </c:pt>
                <c:pt idx="8">
                  <c:v>48</c:v>
                </c:pt>
                <c:pt idx="9">
                  <c:v>52</c:v>
                </c:pt>
                <c:pt idx="10">
                  <c:v>35</c:v>
                </c:pt>
                <c:pt idx="11">
                  <c:v>38</c:v>
                </c:pt>
                <c:pt idx="12">
                  <c:v>28</c:v>
                </c:pt>
                <c:pt idx="13">
                  <c:v>48</c:v>
                </c:pt>
                <c:pt idx="14">
                  <c:v>44</c:v>
                </c:pt>
                <c:pt idx="15">
                  <c:v>29</c:v>
                </c:pt>
                <c:pt idx="16">
                  <c:v>95</c:v>
                </c:pt>
                <c:pt idx="17">
                  <c:v>40</c:v>
                </c:pt>
                <c:pt idx="18">
                  <c:v>34</c:v>
                </c:pt>
                <c:pt idx="19">
                  <c:v>43</c:v>
                </c:pt>
                <c:pt idx="20">
                  <c:v>35</c:v>
                </c:pt>
                <c:pt idx="21">
                  <c:v>37</c:v>
                </c:pt>
                <c:pt idx="22">
                  <c:v>52</c:v>
                </c:pt>
                <c:pt idx="23">
                  <c:v>54</c:v>
                </c:pt>
                <c:pt idx="24">
                  <c:v>59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'Juzgados de lo Penal'!$W$24:$AV$24</c:f>
              <c:numCache>
                <c:formatCode>0.0%</c:formatCode>
                <c:ptCount val="26"/>
                <c:pt idx="0">
                  <c:v>0.55018200728029121</c:v>
                </c:pt>
                <c:pt idx="1">
                  <c:v>0.55390529442600034</c:v>
                </c:pt>
                <c:pt idx="2">
                  <c:v>0.54529262086513997</c:v>
                </c:pt>
                <c:pt idx="3">
                  <c:v>0.55090027700831024</c:v>
                </c:pt>
                <c:pt idx="4">
                  <c:v>0.57355547678128327</c:v>
                </c:pt>
                <c:pt idx="5">
                  <c:v>0.56172839506172845</c:v>
                </c:pt>
                <c:pt idx="6">
                  <c:v>0.54793800893091671</c:v>
                </c:pt>
                <c:pt idx="7">
                  <c:v>0.58657432072456051</c:v>
                </c:pt>
                <c:pt idx="8">
                  <c:v>0.57157658435503367</c:v>
                </c:pt>
                <c:pt idx="9">
                  <c:v>0.57223230490018151</c:v>
                </c:pt>
                <c:pt idx="10">
                  <c:v>0.57748574262335728</c:v>
                </c:pt>
                <c:pt idx="11">
                  <c:v>0.57406119610570239</c:v>
                </c:pt>
                <c:pt idx="12">
                  <c:v>0.58533057851239667</c:v>
                </c:pt>
                <c:pt idx="13">
                  <c:v>0.59348093480934805</c:v>
                </c:pt>
                <c:pt idx="14">
                  <c:v>0.59908536585365857</c:v>
                </c:pt>
                <c:pt idx="15">
                  <c:v>0.62369207772795221</c:v>
                </c:pt>
                <c:pt idx="16">
                  <c:v>0.63022866703848301</c:v>
                </c:pt>
                <c:pt idx="17">
                  <c:v>0.65513833992094861</c:v>
                </c:pt>
                <c:pt idx="18">
                  <c:v>0.66457444137584731</c:v>
                </c:pt>
                <c:pt idx="19">
                  <c:v>0.65566365531619175</c:v>
                </c:pt>
                <c:pt idx="20">
                  <c:v>0.6612217117576995</c:v>
                </c:pt>
                <c:pt idx="21">
                  <c:v>0.65936981757877278</c:v>
                </c:pt>
                <c:pt idx="22">
                  <c:v>0.64391468005018826</c:v>
                </c:pt>
                <c:pt idx="23">
                  <c:v>0.65998528870908424</c:v>
                </c:pt>
                <c:pt idx="24">
                  <c:v>0.69013821441912593</c:v>
                </c:pt>
                <c:pt idx="25">
                  <c:v>0.69484457922668685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'Juzgados de lo Penal'!$W$25:$AV$25</c:f>
              <c:numCache>
                <c:formatCode>0.0%</c:formatCode>
                <c:ptCount val="26"/>
                <c:pt idx="0">
                  <c:v>0.54397950469684031</c:v>
                </c:pt>
                <c:pt idx="1">
                  <c:v>0.55546147332768836</c:v>
                </c:pt>
                <c:pt idx="2">
                  <c:v>0.52802893309222421</c:v>
                </c:pt>
                <c:pt idx="3">
                  <c:v>0.57892356399819089</c:v>
                </c:pt>
                <c:pt idx="4">
                  <c:v>0.58119286025250327</c:v>
                </c:pt>
                <c:pt idx="5">
                  <c:v>0.55711252653927812</c:v>
                </c:pt>
                <c:pt idx="6">
                  <c:v>0.5490779298036883</c:v>
                </c:pt>
                <c:pt idx="7">
                  <c:v>0.55039732329569213</c:v>
                </c:pt>
                <c:pt idx="8">
                  <c:v>0.56242171189979118</c:v>
                </c:pt>
                <c:pt idx="9">
                  <c:v>0.56596794081381008</c:v>
                </c:pt>
                <c:pt idx="10">
                  <c:v>0.58062799361362427</c:v>
                </c:pt>
                <c:pt idx="11">
                  <c:v>0.58147578785549581</c:v>
                </c:pt>
                <c:pt idx="12">
                  <c:v>0.56995305164319254</c:v>
                </c:pt>
                <c:pt idx="13">
                  <c:v>0.55020080321285136</c:v>
                </c:pt>
                <c:pt idx="14">
                  <c:v>0.59783169850283946</c:v>
                </c:pt>
                <c:pt idx="15">
                  <c:v>0.60198624904507259</c:v>
                </c:pt>
                <c:pt idx="16">
                  <c:v>0.63295140260766491</c:v>
                </c:pt>
                <c:pt idx="17">
                  <c:v>0.64673913043478259</c:v>
                </c:pt>
                <c:pt idx="18">
                  <c:v>0.64994829369183038</c:v>
                </c:pt>
                <c:pt idx="19">
                  <c:v>0.65389830508474578</c:v>
                </c:pt>
                <c:pt idx="20">
                  <c:v>0.66006256517205419</c:v>
                </c:pt>
                <c:pt idx="21">
                  <c:v>0.6750424448217317</c:v>
                </c:pt>
                <c:pt idx="22">
                  <c:v>0.67526485490557342</c:v>
                </c:pt>
                <c:pt idx="23">
                  <c:v>0.69423286180631116</c:v>
                </c:pt>
                <c:pt idx="24">
                  <c:v>0.69310468024294392</c:v>
                </c:pt>
                <c:pt idx="25">
                  <c:v>0.69050160085378864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'Juzgados de lo Penal'!$W$17:$AV$17</c:f>
              <c:numCache>
                <c:formatCode>0.0%</c:formatCode>
                <c:ptCount val="26"/>
                <c:pt idx="0">
                  <c:v>0.5554851786166709</c:v>
                </c:pt>
                <c:pt idx="1">
                  <c:v>0.5605637379380396</c:v>
                </c:pt>
                <c:pt idx="2">
                  <c:v>0.54711751662971175</c:v>
                </c:pt>
                <c:pt idx="3">
                  <c:v>0.56427744177068584</c:v>
                </c:pt>
                <c:pt idx="4">
                  <c:v>0.58066597831698508</c:v>
                </c:pt>
                <c:pt idx="5">
                  <c:v>0.56636284180297169</c:v>
                </c:pt>
                <c:pt idx="6">
                  <c:v>0.55195406556769777</c:v>
                </c:pt>
                <c:pt idx="7">
                  <c:v>0.58073942319908523</c:v>
                </c:pt>
                <c:pt idx="8">
                  <c:v>0.57327211812880008</c:v>
                </c:pt>
                <c:pt idx="9">
                  <c:v>0.57592902147357594</c:v>
                </c:pt>
                <c:pt idx="10">
                  <c:v>0.58257275701739275</c:v>
                </c:pt>
                <c:pt idx="11">
                  <c:v>0.58271182296124224</c:v>
                </c:pt>
                <c:pt idx="12">
                  <c:v>0.585430076067876</c:v>
                </c:pt>
                <c:pt idx="13">
                  <c:v>0.58451005562687208</c:v>
                </c:pt>
                <c:pt idx="14">
                  <c:v>0.60224719101123592</c:v>
                </c:pt>
                <c:pt idx="15">
                  <c:v>0.62451712593355657</c:v>
                </c:pt>
                <c:pt idx="16">
                  <c:v>0.63833354830388234</c:v>
                </c:pt>
                <c:pt idx="17">
                  <c:v>0.65590405904059046</c:v>
                </c:pt>
                <c:pt idx="18">
                  <c:v>0.66534891715366107</c:v>
                </c:pt>
                <c:pt idx="19">
                  <c:v>0.65995577795880367</c:v>
                </c:pt>
                <c:pt idx="20">
                  <c:v>0.66485234510712221</c:v>
                </c:pt>
                <c:pt idx="21">
                  <c:v>0.6691168155603302</c:v>
                </c:pt>
                <c:pt idx="22">
                  <c:v>0.66061705989110708</c:v>
                </c:pt>
                <c:pt idx="23">
                  <c:v>0.67473618870266916</c:v>
                </c:pt>
                <c:pt idx="24">
                  <c:v>0.69590789638343131</c:v>
                </c:pt>
                <c:pt idx="25">
                  <c:v>0.69594086695063895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'Audiencias Provinciales'!$W$31:$AV$31</c:f>
              <c:numCache>
                <c:formatCode>0.0%</c:formatCode>
                <c:ptCount val="26"/>
                <c:pt idx="0">
                  <c:v>0.77922077922077926</c:v>
                </c:pt>
                <c:pt idx="1">
                  <c:v>0.84126984126984128</c:v>
                </c:pt>
                <c:pt idx="2">
                  <c:v>0.65384615384615385</c:v>
                </c:pt>
                <c:pt idx="3">
                  <c:v>0.875</c:v>
                </c:pt>
                <c:pt idx="4">
                  <c:v>0.8</c:v>
                </c:pt>
                <c:pt idx="5">
                  <c:v>0.76388888888888884</c:v>
                </c:pt>
                <c:pt idx="6">
                  <c:v>0.82051282051282048</c:v>
                </c:pt>
                <c:pt idx="7">
                  <c:v>0.86567164179104472</c:v>
                </c:pt>
                <c:pt idx="8">
                  <c:v>0.81538461538461537</c:v>
                </c:pt>
                <c:pt idx="9">
                  <c:v>0.87142857142857144</c:v>
                </c:pt>
                <c:pt idx="10">
                  <c:v>0.82</c:v>
                </c:pt>
                <c:pt idx="11">
                  <c:v>0.88709677419354838</c:v>
                </c:pt>
                <c:pt idx="12">
                  <c:v>0.73809523809523814</c:v>
                </c:pt>
                <c:pt idx="13">
                  <c:v>0.82608695652173914</c:v>
                </c:pt>
                <c:pt idx="14">
                  <c:v>0.81481481481481477</c:v>
                </c:pt>
                <c:pt idx="15">
                  <c:v>0.84444444444444444</c:v>
                </c:pt>
                <c:pt idx="16">
                  <c:v>0.7640449438202247</c:v>
                </c:pt>
                <c:pt idx="17">
                  <c:v>0.7927927927927928</c:v>
                </c:pt>
                <c:pt idx="18">
                  <c:v>0.77358490566037741</c:v>
                </c:pt>
                <c:pt idx="19">
                  <c:v>0.78481012658227844</c:v>
                </c:pt>
                <c:pt idx="20">
                  <c:v>0.81188118811881194</c:v>
                </c:pt>
                <c:pt idx="21">
                  <c:v>0.78899082568807344</c:v>
                </c:pt>
                <c:pt idx="22">
                  <c:v>0.7857142857142857</c:v>
                </c:pt>
                <c:pt idx="23">
                  <c:v>0.7558139534883721</c:v>
                </c:pt>
                <c:pt idx="24">
                  <c:v>0.80722891566265065</c:v>
                </c:pt>
                <c:pt idx="25">
                  <c:v>0.8651685393258427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Provinciales'!$W$11:$AV$11</c:f>
              <c:strCache>
                <c:ptCount val="26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</c:strCache>
            </c:strRef>
          </c:cat>
          <c:val>
            <c:numRef>
              <c:f>'Audiencias Provinciales'!$W$32:$AV$32</c:f>
              <c:numCache>
                <c:formatCode>0.0%</c:formatCode>
                <c:ptCount val="26"/>
                <c:pt idx="0">
                  <c:v>0.8125</c:v>
                </c:pt>
                <c:pt idx="1">
                  <c:v>0.81818181818181823</c:v>
                </c:pt>
                <c:pt idx="2">
                  <c:v>0.8571428571428571</c:v>
                </c:pt>
                <c:pt idx="3">
                  <c:v>0.76</c:v>
                </c:pt>
                <c:pt idx="4">
                  <c:v>0.82857142857142863</c:v>
                </c:pt>
                <c:pt idx="5">
                  <c:v>0.95454545454545459</c:v>
                </c:pt>
                <c:pt idx="6">
                  <c:v>0.83333333333333337</c:v>
                </c:pt>
                <c:pt idx="7">
                  <c:v>0.77142857142857146</c:v>
                </c:pt>
                <c:pt idx="8">
                  <c:v>0.84210526315789469</c:v>
                </c:pt>
                <c:pt idx="9">
                  <c:v>0.87179487179487181</c:v>
                </c:pt>
                <c:pt idx="10">
                  <c:v>0.7142857142857143</c:v>
                </c:pt>
                <c:pt idx="11">
                  <c:v>0.64102564102564108</c:v>
                </c:pt>
                <c:pt idx="12">
                  <c:v>0.74193548387096775</c:v>
                </c:pt>
                <c:pt idx="13">
                  <c:v>0.83333333333333337</c:v>
                </c:pt>
                <c:pt idx="14">
                  <c:v>0.76470588235294112</c:v>
                </c:pt>
                <c:pt idx="15">
                  <c:v>0.8</c:v>
                </c:pt>
                <c:pt idx="16">
                  <c:v>0.78787878787878785</c:v>
                </c:pt>
                <c:pt idx="17">
                  <c:v>0.67241379310344829</c:v>
                </c:pt>
                <c:pt idx="18">
                  <c:v>0.66666666666666663</c:v>
                </c:pt>
                <c:pt idx="19">
                  <c:v>0.72916666666666663</c:v>
                </c:pt>
                <c:pt idx="20">
                  <c:v>0.81818181818181823</c:v>
                </c:pt>
                <c:pt idx="21">
                  <c:v>0.7678571428571429</c:v>
                </c:pt>
                <c:pt idx="22">
                  <c:v>0.64</c:v>
                </c:pt>
                <c:pt idx="23">
                  <c:v>0.76190476190476186</c:v>
                </c:pt>
                <c:pt idx="24">
                  <c:v>0.70731707317073167</c:v>
                </c:pt>
                <c:pt idx="25">
                  <c:v>0.80645161290322576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66675</xdr:colOff>
      <xdr:row>38</xdr:row>
      <xdr:rowOff>52387</xdr:rowOff>
    </xdr:from>
    <xdr:to>
      <xdr:col>10</xdr:col>
      <xdr:colOff>333375</xdr:colOff>
      <xdr:row>66</xdr:row>
      <xdr:rowOff>61687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71</xdr:row>
      <xdr:rowOff>138112</xdr:rowOff>
    </xdr:from>
    <xdr:to>
      <xdr:col>10</xdr:col>
      <xdr:colOff>333375</xdr:colOff>
      <xdr:row>99</xdr:row>
      <xdr:rowOff>147412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52311</xdr:colOff>
      <xdr:row>71</xdr:row>
      <xdr:rowOff>45710</xdr:rowOff>
    </xdr:from>
    <xdr:to>
      <xdr:col>11</xdr:col>
      <xdr:colOff>709120</xdr:colOff>
      <xdr:row>99</xdr:row>
      <xdr:rowOff>35944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8" t="s">
        <v>43</v>
      </c>
      <c r="C17" s="28"/>
      <c r="D17" s="28"/>
      <c r="E17" s="28"/>
    </row>
    <row r="18" spans="2:7" ht="14.25" x14ac:dyDescent="0.2">
      <c r="B18" s="28" t="s">
        <v>53</v>
      </c>
      <c r="C18" s="28"/>
      <c r="D18" s="28"/>
      <c r="E18" s="28"/>
    </row>
    <row r="19" spans="2:7" ht="14.25" x14ac:dyDescent="0.2">
      <c r="B19" s="28" t="s">
        <v>0</v>
      </c>
      <c r="C19" s="28"/>
      <c r="D19" s="28"/>
      <c r="E19" s="28"/>
    </row>
    <row r="20" spans="2:7" ht="14.25" x14ac:dyDescent="0.2">
      <c r="B20" s="28" t="s">
        <v>1</v>
      </c>
      <c r="C20" s="28"/>
      <c r="D20" s="28"/>
      <c r="E20" s="28"/>
    </row>
    <row r="21" spans="2:7" ht="14.25" x14ac:dyDescent="0.2">
      <c r="B21" s="28" t="s">
        <v>2</v>
      </c>
      <c r="C21" s="28"/>
      <c r="D21" s="28"/>
      <c r="E21" s="28"/>
    </row>
    <row r="22" spans="2:7" ht="14.25" x14ac:dyDescent="0.2">
      <c r="B22" s="1"/>
      <c r="C22" s="1"/>
      <c r="D22" s="1"/>
      <c r="E22" s="1"/>
    </row>
    <row r="23" spans="2:7" ht="14.25" x14ac:dyDescent="0.2">
      <c r="B23" s="28" t="s">
        <v>148</v>
      </c>
      <c r="C23" s="28"/>
      <c r="D23" s="28"/>
      <c r="E23" s="28"/>
      <c r="F23" s="28"/>
      <c r="G23" s="28"/>
    </row>
    <row r="24" spans="2:7" ht="14.25" x14ac:dyDescent="0.2">
      <c r="B24" s="28" t="s">
        <v>147</v>
      </c>
      <c r="C24" s="28"/>
      <c r="D24" s="28"/>
      <c r="E24" s="28"/>
      <c r="F24" s="28"/>
      <c r="G24" s="28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V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48" ht="14.25" x14ac:dyDescent="0.2">
      <c r="AP8" s="27" t="s">
        <v>167</v>
      </c>
    </row>
    <row r="11" spans="2:48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</row>
    <row r="12" spans="2:48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  <c r="AT12" s="6">
        <v>45078</v>
      </c>
      <c r="AU12" s="6">
        <v>46327</v>
      </c>
      <c r="AV12" s="6">
        <v>48227</v>
      </c>
    </row>
    <row r="13" spans="2:48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  <c r="AT13" s="6">
        <v>28479</v>
      </c>
      <c r="AU13" s="6">
        <v>29674</v>
      </c>
      <c r="AV13" s="6">
        <v>30501</v>
      </c>
    </row>
    <row r="14" spans="2:48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  <c r="AT14" s="6">
        <v>15025</v>
      </c>
      <c r="AU14" s="6">
        <v>15480</v>
      </c>
      <c r="AV14" s="6">
        <v>16307</v>
      </c>
    </row>
    <row r="15" spans="2:48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  <c r="AT15" s="6">
        <v>126</v>
      </c>
      <c r="AU15" s="6">
        <v>94</v>
      </c>
      <c r="AV15" s="6">
        <v>106</v>
      </c>
    </row>
    <row r="16" spans="2:48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  <c r="AT16" s="6">
        <v>24</v>
      </c>
      <c r="AU16" s="6">
        <v>22</v>
      </c>
      <c r="AV16" s="6">
        <v>30</v>
      </c>
    </row>
    <row r="17" spans="2:48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  <c r="AT17" s="6">
        <v>43504</v>
      </c>
      <c r="AU17" s="6">
        <v>45154</v>
      </c>
      <c r="AV17" s="6">
        <v>46808</v>
      </c>
    </row>
    <row r="18" spans="2:48" ht="30" customHeight="1" thickBot="1" x14ac:dyDescent="0.25">
      <c r="B18" s="5" t="s">
        <v>158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  <c r="AT18" s="24">
        <v>150</v>
      </c>
      <c r="AU18" s="24">
        <v>116</v>
      </c>
      <c r="AV18" s="24">
        <v>136</v>
      </c>
    </row>
    <row r="19" spans="2:48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  <c r="AT19" s="6">
        <v>2590</v>
      </c>
      <c r="AU19" s="6">
        <v>2777</v>
      </c>
      <c r="AV19" s="6">
        <v>2665</v>
      </c>
    </row>
    <row r="20" spans="2:48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  <c r="AT20" s="6">
        <v>1990</v>
      </c>
      <c r="AU20" s="6">
        <v>2041</v>
      </c>
      <c r="AV20" s="6">
        <v>2077</v>
      </c>
    </row>
    <row r="21" spans="2:48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  <c r="AT21" s="6">
        <v>4580</v>
      </c>
      <c r="AU21" s="6">
        <v>4818</v>
      </c>
      <c r="AV21" s="6">
        <v>4742</v>
      </c>
    </row>
    <row r="22" spans="2:48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" si="3">AR14/AR17</f>
        <v>0.34023303324877086</v>
      </c>
      <c r="AS22" s="12">
        <f t="shared" ref="AS22:AT22" si="4">AS14/AS17</f>
        <v>0.35145448858304662</v>
      </c>
      <c r="AT22" s="12">
        <f t="shared" si="4"/>
        <v>0.34537054063994116</v>
      </c>
      <c r="AU22" s="12">
        <f t="shared" ref="AU22:AV22" si="5">AU14/AU17</f>
        <v>0.34282677060725519</v>
      </c>
      <c r="AV22" s="12">
        <f t="shared" si="5"/>
        <v>0.34838061869765852</v>
      </c>
    </row>
    <row r="23" spans="2:48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6">AI20/AI21</f>
        <v>0.37711522965350525</v>
      </c>
      <c r="AJ23" s="12">
        <f t="shared" si="6"/>
        <v>0.3721518987341772</v>
      </c>
      <c r="AK23" s="12">
        <f t="shared" si="6"/>
        <v>0.37563903089575462</v>
      </c>
      <c r="AL23" s="12">
        <f t="shared" si="6"/>
        <v>0.39690140845070421</v>
      </c>
      <c r="AM23" s="12">
        <f t="shared" si="6"/>
        <v>0.39994355066327969</v>
      </c>
      <c r="AN23" s="12">
        <f t="shared" si="6"/>
        <v>0.38525171354289767</v>
      </c>
      <c r="AO23" s="12">
        <f t="shared" ref="AO23:AQ23" si="7">AO20/AO21</f>
        <v>0.43211392094279399</v>
      </c>
      <c r="AP23" s="12">
        <f t="shared" ref="AP23" si="8">AP20/AP21</f>
        <v>0.40846888716757035</v>
      </c>
      <c r="AQ23" s="12">
        <f t="shared" si="7"/>
        <v>0.42950905749540563</v>
      </c>
      <c r="AR23" s="12">
        <f t="shared" ref="AR23" si="9">AR20/AR21</f>
        <v>0.421886249100072</v>
      </c>
      <c r="AS23" s="12">
        <f t="shared" ref="AS23:AT23" si="10">AS20/AS21</f>
        <v>0.44337016574585636</v>
      </c>
      <c r="AT23" s="12">
        <f t="shared" si="10"/>
        <v>0.43449781659388648</v>
      </c>
      <c r="AU23" s="12">
        <f t="shared" ref="AU23:AV23" si="11">AU20/AU21</f>
        <v>0.4236197592361976</v>
      </c>
      <c r="AV23" s="12">
        <f t="shared" si="11"/>
        <v>0.43800084352593843</v>
      </c>
    </row>
    <row r="24" spans="2:48" ht="30" customHeight="1" thickBot="1" x14ac:dyDescent="0.25">
      <c r="B24" s="5" t="s">
        <v>40</v>
      </c>
      <c r="C24" s="25">
        <f t="shared" ref="C24:AN24" si="12">C21/C17</f>
        <v>0.11986046962307419</v>
      </c>
      <c r="D24" s="25">
        <f t="shared" si="12"/>
        <v>0.12564212328767124</v>
      </c>
      <c r="E24" s="25">
        <f t="shared" si="12"/>
        <v>0.11675637309989945</v>
      </c>
      <c r="F24" s="25">
        <f t="shared" si="12"/>
        <v>0.12310069533865568</v>
      </c>
      <c r="G24" s="25">
        <f t="shared" si="12"/>
        <v>0.12608946315325398</v>
      </c>
      <c r="H24" s="25">
        <f t="shared" si="12"/>
        <v>0.12576599460231783</v>
      </c>
      <c r="I24" s="25">
        <f t="shared" si="12"/>
        <v>0.1173071104387292</v>
      </c>
      <c r="J24" s="25">
        <f t="shared" si="12"/>
        <v>0.12131423757371525</v>
      </c>
      <c r="K24" s="25">
        <f t="shared" si="12"/>
        <v>0.12498766893558252</v>
      </c>
      <c r="L24" s="25">
        <f t="shared" si="12"/>
        <v>0.13211773242058109</v>
      </c>
      <c r="M24" s="25">
        <f t="shared" si="12"/>
        <v>0.11975542905334177</v>
      </c>
      <c r="N24" s="25">
        <f t="shared" si="12"/>
        <v>0.11949985682924501</v>
      </c>
      <c r="O24" s="25">
        <f t="shared" si="12"/>
        <v>0.12183994786128358</v>
      </c>
      <c r="P24" s="25">
        <f t="shared" si="12"/>
        <v>0.12909391298713921</v>
      </c>
      <c r="Q24" s="25">
        <f t="shared" si="12"/>
        <v>0.12399950744982145</v>
      </c>
      <c r="R24" s="25">
        <f t="shared" si="12"/>
        <v>0.1203113488580672</v>
      </c>
      <c r="S24" s="25">
        <f t="shared" si="12"/>
        <v>0.11317393342709799</v>
      </c>
      <c r="T24" s="25">
        <f t="shared" si="12"/>
        <v>0.12981459330143541</v>
      </c>
      <c r="U24" s="25">
        <f t="shared" si="12"/>
        <v>0.11801363737983456</v>
      </c>
      <c r="V24" s="25">
        <f t="shared" si="12"/>
        <v>0.1177509655399539</v>
      </c>
      <c r="W24" s="25">
        <f t="shared" si="12"/>
        <v>0.10979009942658741</v>
      </c>
      <c r="X24" s="25">
        <f t="shared" si="12"/>
        <v>0.10560868057275925</v>
      </c>
      <c r="Y24" s="25">
        <f t="shared" si="12"/>
        <v>0.10152843776025082</v>
      </c>
      <c r="Z24" s="25">
        <f t="shared" si="12"/>
        <v>9.9528253512460266E-2</v>
      </c>
      <c r="AA24" s="25">
        <f t="shared" si="12"/>
        <v>0.11184540960638663</v>
      </c>
      <c r="AB24" s="25">
        <f t="shared" si="12"/>
        <v>0.11001193080135216</v>
      </c>
      <c r="AC24" s="25">
        <f t="shared" si="12"/>
        <v>0.10936195294464365</v>
      </c>
      <c r="AD24" s="25">
        <f t="shared" si="12"/>
        <v>0.10641985231325664</v>
      </c>
      <c r="AE24" s="25">
        <f t="shared" si="12"/>
        <v>9.7317868793040954E-2</v>
      </c>
      <c r="AF24" s="25">
        <f t="shared" si="12"/>
        <v>0.10716406350845488</v>
      </c>
      <c r="AG24" s="25">
        <f t="shared" si="12"/>
        <v>0.10586743515850144</v>
      </c>
      <c r="AH24" s="25">
        <f t="shared" si="12"/>
        <v>0.11241338640719446</v>
      </c>
      <c r="AI24" s="25">
        <f t="shared" si="12"/>
        <v>0.10688754270620998</v>
      </c>
      <c r="AJ24" s="25">
        <f t="shared" si="12"/>
        <v>9.4775358406814225E-2</v>
      </c>
      <c r="AK24" s="25">
        <f t="shared" si="12"/>
        <v>0.10837568954303471</v>
      </c>
      <c r="AL24" s="25">
        <f t="shared" si="12"/>
        <v>9.8488001109723958E-2</v>
      </c>
      <c r="AM24" s="25">
        <f t="shared" si="12"/>
        <v>0.10314410480349345</v>
      </c>
      <c r="AN24" s="25">
        <f t="shared" si="12"/>
        <v>0.1053326030671181</v>
      </c>
      <c r="AO24" s="25">
        <f t="shared" ref="AO24:AQ24" si="13">AO21/AO17</f>
        <v>9.2927218799908742E-2</v>
      </c>
      <c r="AP24" s="25">
        <f t="shared" ref="AP24" si="14">AP21/AP17</f>
        <v>9.445419959028388E-2</v>
      </c>
      <c r="AQ24" s="25">
        <f t="shared" si="13"/>
        <v>9.4093525357575161E-2</v>
      </c>
      <c r="AR24" s="25">
        <f t="shared" ref="AR24" si="15">AR21/AR17</f>
        <v>9.3550052758009108E-2</v>
      </c>
      <c r="AS24" s="25">
        <f t="shared" ref="AS24:AT24" si="16">AS21/AS17</f>
        <v>9.0584923365655295E-2</v>
      </c>
      <c r="AT24" s="25">
        <f t="shared" si="16"/>
        <v>0.10527767561603531</v>
      </c>
      <c r="AU24" s="25">
        <f t="shared" ref="AU24:AV24" si="17">AU21/AU17</f>
        <v>0.1067015103866767</v>
      </c>
      <c r="AV24" s="25">
        <f t="shared" si="17"/>
        <v>0.10130746880875065</v>
      </c>
    </row>
    <row r="25" spans="2:48" ht="30" customHeight="1" thickBot="1" x14ac:dyDescent="0.25">
      <c r="B25" s="7" t="s">
        <v>41</v>
      </c>
      <c r="C25" s="26">
        <f t="shared" ref="C25:AN25" si="18">C20/C14</f>
        <v>0.13098869549614212</v>
      </c>
      <c r="D25" s="26">
        <f t="shared" si="18"/>
        <v>0.14656866934450047</v>
      </c>
      <c r="E25" s="26">
        <f t="shared" si="18"/>
        <v>0.1339919980403364</v>
      </c>
      <c r="F25" s="26">
        <f t="shared" si="18"/>
        <v>0.14823282842716967</v>
      </c>
      <c r="G25" s="26">
        <f t="shared" si="18"/>
        <v>0.15515999588435025</v>
      </c>
      <c r="H25" s="26">
        <f t="shared" si="18"/>
        <v>0.15638875185002465</v>
      </c>
      <c r="I25" s="26">
        <f t="shared" si="18"/>
        <v>0.1451405474921918</v>
      </c>
      <c r="J25" s="26">
        <f t="shared" si="18"/>
        <v>0.14503740648379052</v>
      </c>
      <c r="K25" s="26">
        <f t="shared" si="18"/>
        <v>0.14931095223292923</v>
      </c>
      <c r="L25" s="26">
        <f t="shared" si="18"/>
        <v>0.16350200143692908</v>
      </c>
      <c r="M25" s="26">
        <f t="shared" si="18"/>
        <v>0.14060731799321011</v>
      </c>
      <c r="N25" s="26">
        <f t="shared" si="18"/>
        <v>0.14625815133009004</v>
      </c>
      <c r="O25" s="26">
        <f t="shared" si="18"/>
        <v>0.14287310098302056</v>
      </c>
      <c r="P25" s="26">
        <f t="shared" si="18"/>
        <v>0.15998741082668905</v>
      </c>
      <c r="Q25" s="26">
        <f t="shared" si="18"/>
        <v>0.15077650930782679</v>
      </c>
      <c r="R25" s="26">
        <f t="shared" si="18"/>
        <v>0.15573227302849568</v>
      </c>
      <c r="S25" s="26">
        <f t="shared" si="18"/>
        <v>0.1287235186579202</v>
      </c>
      <c r="T25" s="26">
        <f t="shared" si="18"/>
        <v>0.15031897926634769</v>
      </c>
      <c r="U25" s="26">
        <f t="shared" si="18"/>
        <v>0.14271375125467653</v>
      </c>
      <c r="V25" s="26">
        <f t="shared" si="18"/>
        <v>0.14305835010060361</v>
      </c>
      <c r="W25" s="26">
        <f t="shared" si="18"/>
        <v>0.13743329542472224</v>
      </c>
      <c r="X25" s="26">
        <f t="shared" si="18"/>
        <v>0.13388114209827356</v>
      </c>
      <c r="Y25" s="26">
        <f t="shared" si="18"/>
        <v>0.12134884825457136</v>
      </c>
      <c r="Z25" s="26">
        <f t="shared" si="18"/>
        <v>0.12793798966494416</v>
      </c>
      <c r="AA25" s="26">
        <f t="shared" si="18"/>
        <v>0.12679715918932963</v>
      </c>
      <c r="AB25" s="26">
        <f t="shared" si="18"/>
        <v>0.12034496275970208</v>
      </c>
      <c r="AC25" s="26">
        <f t="shared" si="18"/>
        <v>0.1324407039020658</v>
      </c>
      <c r="AD25" s="26">
        <f t="shared" si="18"/>
        <v>0.120552098292644</v>
      </c>
      <c r="AE25" s="26">
        <f t="shared" si="18"/>
        <v>0.10476861639652338</v>
      </c>
      <c r="AF25" s="26">
        <f t="shared" si="18"/>
        <v>0.12599501487496984</v>
      </c>
      <c r="AG25" s="26">
        <f t="shared" si="18"/>
        <v>0.12891447830360905</v>
      </c>
      <c r="AH25" s="26">
        <f t="shared" si="18"/>
        <v>0.11766473814711849</v>
      </c>
      <c r="AI25" s="26">
        <f t="shared" si="18"/>
        <v>0.12125399430002591</v>
      </c>
      <c r="AJ25" s="26">
        <f t="shared" si="18"/>
        <v>0.1074463225216994</v>
      </c>
      <c r="AK25" s="26">
        <f t="shared" si="18"/>
        <v>0.12303436225975539</v>
      </c>
      <c r="AL25" s="26">
        <f t="shared" si="18"/>
        <v>0.11868261455525607</v>
      </c>
      <c r="AM25" s="26">
        <f t="shared" si="18"/>
        <v>0.12710800143523501</v>
      </c>
      <c r="AN25" s="26">
        <f t="shared" si="18"/>
        <v>0.12301886792452831</v>
      </c>
      <c r="AO25" s="26">
        <f t="shared" ref="AO25:AQ25" si="19">AO20/AO14</f>
        <v>0.11946782514254684</v>
      </c>
      <c r="AP25" s="26">
        <f t="shared" ref="AP25" si="20">AP20/AP14</f>
        <v>0.1157448053848405</v>
      </c>
      <c r="AQ25" s="26">
        <f t="shared" si="19"/>
        <v>0.12067566570775246</v>
      </c>
      <c r="AR25" s="26">
        <f t="shared" ref="AR25" si="21">AR20/AR14</f>
        <v>0.11600131969646982</v>
      </c>
      <c r="AS25" s="26">
        <f t="shared" ref="AS25:AT25" si="22">AS20/AS14</f>
        <v>0.1142755428978284</v>
      </c>
      <c r="AT25" s="26">
        <f t="shared" si="22"/>
        <v>0.13244592346089851</v>
      </c>
      <c r="AU25" s="26">
        <f t="shared" ref="AU25:AV25" si="23">AU20/AU14</f>
        <v>0.13184754521963823</v>
      </c>
      <c r="AV25" s="26">
        <f t="shared" si="23"/>
        <v>0.12736861470534128</v>
      </c>
    </row>
    <row r="26" spans="2:48" ht="13.5" thickTop="1" x14ac:dyDescent="0.2"/>
    <row r="28" spans="2:48" x14ac:dyDescent="0.2">
      <c r="B28" s="29" t="s">
        <v>42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V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48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  <c r="AO13" s="4" t="s">
        <v>164</v>
      </c>
      <c r="AP13" s="4" t="s">
        <v>165</v>
      </c>
      <c r="AQ13" s="4" t="s">
        <v>166</v>
      </c>
      <c r="AR13" s="4" t="s">
        <v>168</v>
      </c>
      <c r="AS13" s="4" t="s">
        <v>169</v>
      </c>
      <c r="AT13" s="4" t="s">
        <v>170</v>
      </c>
      <c r="AU13" s="4" t="s">
        <v>171</v>
      </c>
      <c r="AV13" s="4" t="s">
        <v>172</v>
      </c>
    </row>
    <row r="14" spans="2:48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  <c r="AT14" s="6">
        <v>9691</v>
      </c>
      <c r="AU14" s="6">
        <v>9879</v>
      </c>
      <c r="AV14" s="6">
        <v>10606</v>
      </c>
    </row>
    <row r="15" spans="2:48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  <c r="AT15" s="6">
        <v>55</v>
      </c>
      <c r="AU15" s="6">
        <v>36</v>
      </c>
      <c r="AV15" s="6">
        <v>63</v>
      </c>
    </row>
    <row r="16" spans="2:48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  <c r="AT16" s="6">
        <v>6657</v>
      </c>
      <c r="AU16" s="6">
        <v>6846</v>
      </c>
      <c r="AV16" s="6">
        <v>7284</v>
      </c>
    </row>
    <row r="17" spans="2:48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  <c r="AT17" s="6">
        <v>2979</v>
      </c>
      <c r="AU17" s="6">
        <v>2995</v>
      </c>
      <c r="AV17" s="6">
        <v>3260</v>
      </c>
    </row>
    <row r="18" spans="2:48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" si="1">SUM(AS15,AS17)</f>
        <v>3429</v>
      </c>
      <c r="AT18" s="6">
        <v>3034</v>
      </c>
      <c r="AU18" s="6">
        <v>3031</v>
      </c>
      <c r="AV18" s="6">
        <f t="shared" ref="AV18" si="2">SUM(AV15,AV17)</f>
        <v>3323</v>
      </c>
    </row>
    <row r="19" spans="2:48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3">O16/O14</f>
        <v>0.57017126546146524</v>
      </c>
      <c r="P19" s="12">
        <f t="shared" si="3"/>
        <v>0.55854978354978357</v>
      </c>
      <c r="Q19" s="12">
        <f t="shared" si="3"/>
        <v>0.56796413287140823</v>
      </c>
      <c r="R19" s="12">
        <f t="shared" si="3"/>
        <v>0.6</v>
      </c>
      <c r="S19" s="12">
        <f t="shared" si="3"/>
        <v>0.63047054952286941</v>
      </c>
      <c r="T19" s="12">
        <f t="shared" si="3"/>
        <v>0.63659121727339107</v>
      </c>
      <c r="U19" s="12">
        <f t="shared" si="3"/>
        <v>0.64722743896411983</v>
      </c>
      <c r="V19" s="12">
        <f t="shared" si="3"/>
        <v>0.65331143951833603</v>
      </c>
      <c r="W19" s="12">
        <f t="shared" si="3"/>
        <v>0.67715284397839215</v>
      </c>
      <c r="X19" s="12">
        <f t="shared" si="3"/>
        <v>0.67840421381193916</v>
      </c>
      <c r="Y19" s="12">
        <f t="shared" si="3"/>
        <v>0.68163682864450126</v>
      </c>
      <c r="Z19" s="12">
        <f t="shared" si="3"/>
        <v>0.66788442377947521</v>
      </c>
      <c r="AA19" s="12">
        <f t="shared" si="3"/>
        <v>0.68695079086115995</v>
      </c>
      <c r="AB19" s="12">
        <f t="shared" si="3"/>
        <v>0.67777104784978803</v>
      </c>
      <c r="AC19" s="12">
        <f t="shared" si="3"/>
        <v>0.67914594910792625</v>
      </c>
      <c r="AD19" s="12">
        <f t="shared" si="3"/>
        <v>0.72247451811484509</v>
      </c>
      <c r="AE19" s="12">
        <f t="shared" si="3"/>
        <v>0.67103882476390342</v>
      </c>
      <c r="AF19" s="12">
        <f t="shared" si="3"/>
        <v>0.70434613135840962</v>
      </c>
      <c r="AG19" s="12">
        <f t="shared" si="3"/>
        <v>0.72550806525107081</v>
      </c>
      <c r="AH19" s="12">
        <f t="shared" si="3"/>
        <v>0.71300853842290302</v>
      </c>
      <c r="AI19" s="12">
        <f t="shared" si="3"/>
        <v>0.70748821401162154</v>
      </c>
      <c r="AJ19" s="12">
        <f t="shared" si="3"/>
        <v>0.70772214813916834</v>
      </c>
      <c r="AK19" s="12">
        <f t="shared" si="3"/>
        <v>0.71103548857559551</v>
      </c>
      <c r="AL19" s="12">
        <f t="shared" si="3"/>
        <v>0.69287020109689212</v>
      </c>
      <c r="AM19" s="12">
        <f t="shared" si="3"/>
        <v>0.68441717791411039</v>
      </c>
      <c r="AN19" s="12">
        <f t="shared" si="3"/>
        <v>0.70643939393939392</v>
      </c>
      <c r="AO19" s="12">
        <f t="shared" ref="AO19:AQ19" si="4">AO16/AO14</f>
        <v>0.71210447011551981</v>
      </c>
      <c r="AP19" s="12">
        <f t="shared" ref="AP19" si="5">AP16/AP14</f>
        <v>0.7117397160915967</v>
      </c>
      <c r="AQ19" s="12">
        <f t="shared" si="4"/>
        <v>0.69785952457782086</v>
      </c>
      <c r="AR19" s="12">
        <f t="shared" ref="AR19:AT19" si="6">AR16/AR14</f>
        <v>0.67866591080876792</v>
      </c>
      <c r="AS19" s="12">
        <f t="shared" ref="AS19" si="7">AS16/AS14</f>
        <v>0.66715200931857888</v>
      </c>
      <c r="AT19" s="12">
        <f t="shared" si="6"/>
        <v>0.68692601382726237</v>
      </c>
      <c r="AU19" s="12">
        <f t="shared" ref="AU19:AV19" si="8">AU16/AU14</f>
        <v>0.6929851199514121</v>
      </c>
      <c r="AV19" s="12">
        <f t="shared" si="8"/>
        <v>0.68678106732038469</v>
      </c>
    </row>
    <row r="20" spans="2:48" s="3" customFormat="1" ht="20.100000000000001" customHeight="1" thickBot="1" x14ac:dyDescent="0.25">
      <c r="B20" s="5" t="s">
        <v>45</v>
      </c>
      <c r="C20" s="12">
        <f t="shared" ref="C20:N20" si="9">C17/C14</f>
        <v>0.3732360679263334</v>
      </c>
      <c r="D20" s="12">
        <f t="shared" si="9"/>
        <v>0.38122332859174962</v>
      </c>
      <c r="E20" s="12">
        <f t="shared" si="9"/>
        <v>0.37836341490421882</v>
      </c>
      <c r="F20" s="12">
        <f t="shared" si="9"/>
        <v>0.41051844466600201</v>
      </c>
      <c r="G20" s="12">
        <f t="shared" si="9"/>
        <v>0.40864516129032258</v>
      </c>
      <c r="H20" s="12">
        <f t="shared" si="9"/>
        <v>0.41088631984585744</v>
      </c>
      <c r="I20" s="12">
        <f t="shared" si="9"/>
        <v>0.39899403438998715</v>
      </c>
      <c r="J20" s="12">
        <f t="shared" si="9"/>
        <v>0.42440447253281477</v>
      </c>
      <c r="K20" s="12">
        <f t="shared" si="9"/>
        <v>0.41693148595398499</v>
      </c>
      <c r="L20" s="12">
        <f t="shared" si="9"/>
        <v>0.44530137636449929</v>
      </c>
      <c r="M20" s="12">
        <f t="shared" si="9"/>
        <v>0.44158056091745201</v>
      </c>
      <c r="N20" s="12">
        <f t="shared" si="9"/>
        <v>0.43013019218846871</v>
      </c>
      <c r="O20" s="12">
        <f t="shared" ref="O20:AN20" si="10">O17/O14</f>
        <v>0.38213606089438629</v>
      </c>
      <c r="P20" s="12">
        <f t="shared" si="10"/>
        <v>0.38647186147186147</v>
      </c>
      <c r="Q20" s="12">
        <f t="shared" si="10"/>
        <v>0.38088445078459343</v>
      </c>
      <c r="R20" s="12">
        <f t="shared" si="10"/>
        <v>0.36545866364665913</v>
      </c>
      <c r="S20" s="12">
        <f t="shared" si="10"/>
        <v>0.3280684435669628</v>
      </c>
      <c r="T20" s="12">
        <f t="shared" si="10"/>
        <v>0.33399395014081568</v>
      </c>
      <c r="U20" s="12">
        <f t="shared" si="10"/>
        <v>0.32628249481071464</v>
      </c>
      <c r="V20" s="12">
        <f t="shared" si="10"/>
        <v>0.31910235358511219</v>
      </c>
      <c r="W20" s="12">
        <f t="shared" si="10"/>
        <v>0.2956254634043004</v>
      </c>
      <c r="X20" s="12">
        <f t="shared" si="10"/>
        <v>0.30208739758095982</v>
      </c>
      <c r="Y20" s="12">
        <f t="shared" si="10"/>
        <v>0.30046035805626597</v>
      </c>
      <c r="Z20" s="12">
        <f t="shared" si="10"/>
        <v>0.31218864164729326</v>
      </c>
      <c r="AA20" s="12">
        <f t="shared" si="10"/>
        <v>0.30272407732864676</v>
      </c>
      <c r="AB20" s="12">
        <f t="shared" si="10"/>
        <v>0.31162931556632345</v>
      </c>
      <c r="AC20" s="12">
        <f t="shared" si="10"/>
        <v>0.30944720678560983</v>
      </c>
      <c r="AD20" s="12">
        <f t="shared" si="10"/>
        <v>0.26985568674941973</v>
      </c>
      <c r="AE20" s="12">
        <f t="shared" si="10"/>
        <v>0.32014690451206718</v>
      </c>
      <c r="AF20" s="12">
        <f t="shared" si="10"/>
        <v>0.28639641395439486</v>
      </c>
      <c r="AG20" s="12">
        <f t="shared" si="10"/>
        <v>0.26282693884990432</v>
      </c>
      <c r="AH20" s="12">
        <f t="shared" si="10"/>
        <v>0.28166750376695127</v>
      </c>
      <c r="AI20" s="12">
        <f t="shared" si="10"/>
        <v>0.28461791470233527</v>
      </c>
      <c r="AJ20" s="12">
        <f t="shared" si="10"/>
        <v>0.2862165110922536</v>
      </c>
      <c r="AK20" s="12">
        <f t="shared" si="10"/>
        <v>0.28420029168692268</v>
      </c>
      <c r="AL20" s="12">
        <f t="shared" si="10"/>
        <v>0.30103595368677638</v>
      </c>
      <c r="AM20" s="12">
        <f t="shared" si="10"/>
        <v>0.31055214723926378</v>
      </c>
      <c r="AN20" s="12">
        <f t="shared" si="10"/>
        <v>0.28935185185185186</v>
      </c>
      <c r="AO20" s="12">
        <f t="shared" ref="AO20:AQ20" si="11">AO17/AO14</f>
        <v>0.28538422903063787</v>
      </c>
      <c r="AP20" s="12">
        <f t="shared" ref="AP20" si="12">AP17/AP14</f>
        <v>0.28546264635789037</v>
      </c>
      <c r="AQ20" s="12">
        <f t="shared" si="11"/>
        <v>0.29977412068409165</v>
      </c>
      <c r="AR20" s="12">
        <f t="shared" ref="AR20:AT20" si="13">AR17/AR14</f>
        <v>0.31566515495086922</v>
      </c>
      <c r="AS20" s="12">
        <f t="shared" ref="AS20" si="14">AS17/AS14</f>
        <v>0.32925645505727041</v>
      </c>
      <c r="AT20" s="12">
        <f t="shared" si="13"/>
        <v>0.30739861727375917</v>
      </c>
      <c r="AU20" s="12">
        <f t="shared" ref="AU20:AV20" si="15">AU17/AU14</f>
        <v>0.30316833687620204</v>
      </c>
      <c r="AV20" s="12">
        <f t="shared" si="15"/>
        <v>0.30737318498962851</v>
      </c>
    </row>
    <row r="21" spans="2:48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16">O15/O14</f>
        <v>4.7811607992388198E-2</v>
      </c>
      <c r="P21" s="12">
        <f t="shared" si="16"/>
        <v>5.497835497835498E-2</v>
      </c>
      <c r="Q21" s="12">
        <f t="shared" si="16"/>
        <v>5.115141634399837E-2</v>
      </c>
      <c r="R21" s="12">
        <f t="shared" si="16"/>
        <v>3.4541336353340883E-2</v>
      </c>
      <c r="S21" s="12">
        <f t="shared" si="16"/>
        <v>3.6525172754195458E-2</v>
      </c>
      <c r="T21" s="12">
        <f t="shared" si="16"/>
        <v>3.0353603838531345E-2</v>
      </c>
      <c r="U21" s="12">
        <f t="shared" si="16"/>
        <v>2.9949589799347632E-2</v>
      </c>
      <c r="V21" s="12">
        <f t="shared" si="16"/>
        <v>2.769567597153804E-2</v>
      </c>
      <c r="W21" s="12">
        <f t="shared" si="16"/>
        <v>2.7221692617307489E-2</v>
      </c>
      <c r="X21" s="12">
        <f t="shared" si="16"/>
        <v>1.9313304721030045E-2</v>
      </c>
      <c r="Y21" s="12">
        <f t="shared" si="16"/>
        <v>1.8107416879795397E-2</v>
      </c>
      <c r="Z21" s="12">
        <f t="shared" si="16"/>
        <v>1.8819882652496404E-2</v>
      </c>
      <c r="AA21" s="12">
        <f t="shared" si="16"/>
        <v>1.0325131810193322E-2</v>
      </c>
      <c r="AB21" s="12">
        <f t="shared" si="16"/>
        <v>1.0599636583888553E-2</v>
      </c>
      <c r="AC21" s="12">
        <f t="shared" si="16"/>
        <v>1.1114360924246856E-2</v>
      </c>
      <c r="AD21" s="12">
        <f t="shared" si="16"/>
        <v>7.9725502068826327E-3</v>
      </c>
      <c r="AE21" s="12">
        <f t="shared" si="16"/>
        <v>8.9192025183630636E-3</v>
      </c>
      <c r="AF21" s="12">
        <f t="shared" si="16"/>
        <v>9.2574546871954776E-3</v>
      </c>
      <c r="AG21" s="12">
        <f t="shared" si="16"/>
        <v>1.166499589902488E-2</v>
      </c>
      <c r="AH21" s="12">
        <f t="shared" si="16"/>
        <v>5.3239578101456552E-3</v>
      </c>
      <c r="AI21" s="12">
        <f t="shared" si="16"/>
        <v>7.7842341848481525E-3</v>
      </c>
      <c r="AJ21" s="12">
        <f t="shared" si="16"/>
        <v>6.0613407685780095E-3</v>
      </c>
      <c r="AK21" s="12">
        <f t="shared" si="16"/>
        <v>4.8614487117160914E-3</v>
      </c>
      <c r="AL21" s="12">
        <f t="shared" si="16"/>
        <v>6.0938452163315053E-3</v>
      </c>
      <c r="AM21" s="12">
        <f t="shared" si="16"/>
        <v>5.0306748466257666E-3</v>
      </c>
      <c r="AN21" s="12">
        <f t="shared" si="16"/>
        <v>4.2087542087542087E-3</v>
      </c>
      <c r="AO21" s="12">
        <f t="shared" ref="AO21:AQ21" si="17">AO15/AO14</f>
        <v>2.5113008538422904E-3</v>
      </c>
      <c r="AP21" s="12">
        <f t="shared" ref="AP21" si="18">AP15/AP14</f>
        <v>2.7976375505129004E-3</v>
      </c>
      <c r="AQ21" s="12">
        <f t="shared" si="17"/>
        <v>2.2587931590835751E-3</v>
      </c>
      <c r="AR21" s="12">
        <f t="shared" ref="AR21:AT21" si="19">AR15/AR14</f>
        <v>5.7634164777021924E-3</v>
      </c>
      <c r="AS21" s="12">
        <f t="shared" ref="AS21" si="20">AS15/AS14</f>
        <v>3.5915356241506503E-3</v>
      </c>
      <c r="AT21" s="12">
        <f t="shared" si="19"/>
        <v>5.6753688989784334E-3</v>
      </c>
      <c r="AU21" s="12">
        <f t="shared" ref="AU21:AV21" si="21">AU15/AU14</f>
        <v>3.6440935317339812E-3</v>
      </c>
      <c r="AV21" s="12">
        <f t="shared" si="21"/>
        <v>5.9400339430511033E-3</v>
      </c>
    </row>
    <row r="22" spans="2:48" s="3" customFormat="1" ht="20.100000000000001" customHeight="1" thickBot="1" x14ac:dyDescent="0.25">
      <c r="B22" s="7" t="s">
        <v>47</v>
      </c>
      <c r="C22" s="17">
        <f t="shared" ref="C22:N22" si="22">C18/C14</f>
        <v>0.3732360679263334</v>
      </c>
      <c r="D22" s="17">
        <f t="shared" si="22"/>
        <v>0.38122332859174962</v>
      </c>
      <c r="E22" s="17">
        <f t="shared" si="22"/>
        <v>0.37836341490421882</v>
      </c>
      <c r="F22" s="17">
        <f t="shared" si="22"/>
        <v>0.41051844466600201</v>
      </c>
      <c r="G22" s="17">
        <f t="shared" si="22"/>
        <v>0.40864516129032258</v>
      </c>
      <c r="H22" s="17">
        <f t="shared" si="22"/>
        <v>0.41088631984585744</v>
      </c>
      <c r="I22" s="17">
        <f t="shared" si="22"/>
        <v>0.39899403438998715</v>
      </c>
      <c r="J22" s="17">
        <f t="shared" si="22"/>
        <v>0.42440447253281477</v>
      </c>
      <c r="K22" s="17">
        <f t="shared" si="22"/>
        <v>0.41693148595398499</v>
      </c>
      <c r="L22" s="17">
        <f t="shared" si="22"/>
        <v>0.44530137636449929</v>
      </c>
      <c r="M22" s="17">
        <f t="shared" si="22"/>
        <v>0.44158056091745201</v>
      </c>
      <c r="N22" s="17">
        <f t="shared" si="22"/>
        <v>0.43013019218846871</v>
      </c>
      <c r="O22" s="17">
        <f t="shared" ref="O22:AN22" si="23">O18/O14</f>
        <v>0.42994766888677449</v>
      </c>
      <c r="P22" s="17">
        <f t="shared" si="23"/>
        <v>0.44145021645021643</v>
      </c>
      <c r="Q22" s="17">
        <f t="shared" si="23"/>
        <v>0.43203586712859182</v>
      </c>
      <c r="R22" s="17">
        <f t="shared" si="23"/>
        <v>0.4</v>
      </c>
      <c r="S22" s="17">
        <f t="shared" si="23"/>
        <v>0.36459361632115828</v>
      </c>
      <c r="T22" s="17">
        <f t="shared" si="23"/>
        <v>0.36434755397934704</v>
      </c>
      <c r="U22" s="17">
        <f t="shared" si="23"/>
        <v>0.35623208461006228</v>
      </c>
      <c r="V22" s="17">
        <f t="shared" si="23"/>
        <v>0.34679802955665023</v>
      </c>
      <c r="W22" s="17">
        <f t="shared" si="23"/>
        <v>0.32284715602160791</v>
      </c>
      <c r="X22" s="17">
        <f t="shared" si="23"/>
        <v>0.32140070230198986</v>
      </c>
      <c r="Y22" s="17">
        <f t="shared" si="23"/>
        <v>0.31856777493606137</v>
      </c>
      <c r="Z22" s="17">
        <f t="shared" si="23"/>
        <v>0.33100852429978966</v>
      </c>
      <c r="AA22" s="17">
        <f t="shared" si="23"/>
        <v>0.31304920913884005</v>
      </c>
      <c r="AB22" s="17">
        <f t="shared" si="23"/>
        <v>0.32222895215021197</v>
      </c>
      <c r="AC22" s="17">
        <f t="shared" si="23"/>
        <v>0.32056156770985667</v>
      </c>
      <c r="AD22" s="17">
        <f t="shared" si="23"/>
        <v>0.27782823695630238</v>
      </c>
      <c r="AE22" s="17">
        <f t="shared" si="23"/>
        <v>0.32906610703043021</v>
      </c>
      <c r="AF22" s="17">
        <f t="shared" si="23"/>
        <v>0.29565386864159032</v>
      </c>
      <c r="AG22" s="17">
        <f t="shared" si="23"/>
        <v>0.27449193474892919</v>
      </c>
      <c r="AH22" s="17">
        <f t="shared" si="23"/>
        <v>0.28699146157709693</v>
      </c>
      <c r="AI22" s="17">
        <f t="shared" si="23"/>
        <v>0.29240214888718341</v>
      </c>
      <c r="AJ22" s="17">
        <f t="shared" si="23"/>
        <v>0.29227785186083161</v>
      </c>
      <c r="AK22" s="17">
        <f t="shared" si="23"/>
        <v>0.2890617403986388</v>
      </c>
      <c r="AL22" s="17">
        <f t="shared" si="23"/>
        <v>0.30712979890310788</v>
      </c>
      <c r="AM22" s="17">
        <f t="shared" si="23"/>
        <v>0.31558282208588956</v>
      </c>
      <c r="AN22" s="17">
        <f t="shared" si="23"/>
        <v>0.29356060606060608</v>
      </c>
      <c r="AO22" s="17">
        <f t="shared" ref="AO22:AQ22" si="24">AO18/AO14</f>
        <v>0.28789552988448014</v>
      </c>
      <c r="AP22" s="17">
        <f t="shared" ref="AP22" si="25">AP18/AP14</f>
        <v>0.28826028390840325</v>
      </c>
      <c r="AQ22" s="17">
        <f t="shared" si="24"/>
        <v>0.30203291384317521</v>
      </c>
      <c r="AR22" s="17">
        <f t="shared" ref="AR22:AT22" si="26">AR18/AR14</f>
        <v>0.32142857142857145</v>
      </c>
      <c r="AS22" s="17">
        <f t="shared" ref="AS22" si="27">AS18/AS14</f>
        <v>0.33284799068142107</v>
      </c>
      <c r="AT22" s="17">
        <f t="shared" si="26"/>
        <v>0.31307398617273757</v>
      </c>
      <c r="AU22" s="17">
        <f t="shared" ref="AU22:AV22" si="28">AU18/AU14</f>
        <v>0.30681243040793604</v>
      </c>
      <c r="AV22" s="17">
        <f t="shared" si="28"/>
        <v>0.3133132189326796</v>
      </c>
    </row>
    <row r="23" spans="2:48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V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48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</row>
    <row r="12" spans="2:48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  <c r="AT12" s="6">
        <v>6426</v>
      </c>
      <c r="AU12" s="6">
        <v>6837</v>
      </c>
      <c r="AV12" s="6">
        <v>7333</v>
      </c>
    </row>
    <row r="13" spans="2:48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  <c r="AT13" s="6">
        <v>4056</v>
      </c>
      <c r="AU13" s="6">
        <v>4309</v>
      </c>
      <c r="AV13" s="6">
        <v>4685</v>
      </c>
    </row>
    <row r="14" spans="2:48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  <c r="AT14" s="6">
        <v>1753</v>
      </c>
      <c r="AU14" s="6">
        <v>1909</v>
      </c>
      <c r="AV14" s="6">
        <v>2119</v>
      </c>
    </row>
    <row r="15" spans="2:48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  <c r="AT15" s="6">
        <v>502</v>
      </c>
      <c r="AU15" s="6">
        <v>501</v>
      </c>
      <c r="AV15" s="6">
        <v>397</v>
      </c>
    </row>
    <row r="16" spans="2:48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  <c r="AT16" s="6">
        <v>115</v>
      </c>
      <c r="AU16" s="6">
        <v>118</v>
      </c>
      <c r="AV16" s="6">
        <v>132</v>
      </c>
    </row>
    <row r="17" spans="2:48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T17" si="3">(AR14+AR13)/AR12</f>
        <v>0.90176204584437858</v>
      </c>
      <c r="AS17" s="12">
        <f t="shared" ref="AS17" si="4">(AS14+AS13)/AS12</f>
        <v>0.92245210727969351</v>
      </c>
      <c r="AT17" s="12">
        <f t="shared" si="3"/>
        <v>0.9039838157485216</v>
      </c>
      <c r="AU17" s="12">
        <f t="shared" ref="AU17:AV17" si="5">(AU14+AU13)/AU12</f>
        <v>0.90946321486031889</v>
      </c>
      <c r="AV17" s="12">
        <f t="shared" si="5"/>
        <v>0.92786035728896765</v>
      </c>
    </row>
    <row r="18" spans="2:48" ht="30" customHeight="1" thickBot="1" x14ac:dyDescent="0.25">
      <c r="B18" s="5" t="s">
        <v>60</v>
      </c>
      <c r="C18" s="12">
        <f t="shared" ref="C18:AN19" si="6">C13/(C13+C15)</f>
        <v>0.65562360801781738</v>
      </c>
      <c r="D18" s="12">
        <f t="shared" si="6"/>
        <v>0.70210105052526262</v>
      </c>
      <c r="E18" s="12">
        <f t="shared" si="6"/>
        <v>0.74590626764539814</v>
      </c>
      <c r="F18" s="12">
        <f t="shared" si="6"/>
        <v>0.68302714559912259</v>
      </c>
      <c r="G18" s="12">
        <f t="shared" si="6"/>
        <v>0.69338677354709422</v>
      </c>
      <c r="H18" s="12">
        <f t="shared" si="6"/>
        <v>0.7071600965406275</v>
      </c>
      <c r="I18" s="12">
        <f t="shared" si="6"/>
        <v>0.7548906789413119</v>
      </c>
      <c r="J18" s="12">
        <f t="shared" si="6"/>
        <v>0.69324473975636769</v>
      </c>
      <c r="K18" s="12">
        <f t="shared" si="6"/>
        <v>0.70217575586323822</v>
      </c>
      <c r="L18" s="12">
        <f t="shared" si="6"/>
        <v>0.71329787234042552</v>
      </c>
      <c r="M18" s="12">
        <f t="shared" si="6"/>
        <v>0.78240355259505967</v>
      </c>
      <c r="N18" s="12">
        <f t="shared" si="6"/>
        <v>0.70516556291390731</v>
      </c>
      <c r="O18" s="12">
        <f t="shared" si="6"/>
        <v>0.7164536741214057</v>
      </c>
      <c r="P18" s="12">
        <f t="shared" si="6"/>
        <v>0.7345995893223819</v>
      </c>
      <c r="Q18" s="12">
        <f t="shared" si="6"/>
        <v>0.77458174346932784</v>
      </c>
      <c r="R18" s="12">
        <f t="shared" si="6"/>
        <v>0.74314417594352433</v>
      </c>
      <c r="S18" s="12">
        <f t="shared" si="6"/>
        <v>0.7747222222222222</v>
      </c>
      <c r="T18" s="12">
        <f t="shared" si="6"/>
        <v>0.79123120061177665</v>
      </c>
      <c r="U18" s="12">
        <f t="shared" si="6"/>
        <v>0.8421472229604039</v>
      </c>
      <c r="V18" s="12">
        <f t="shared" si="6"/>
        <v>0.78710222472542946</v>
      </c>
      <c r="W18" s="12">
        <f t="shared" si="6"/>
        <v>0.8060298826040555</v>
      </c>
      <c r="X18" s="12">
        <f t="shared" si="6"/>
        <v>0.81177654755913442</v>
      </c>
      <c r="Y18" s="12">
        <f t="shared" si="6"/>
        <v>0.84362251835735658</v>
      </c>
      <c r="Z18" s="12">
        <f t="shared" si="6"/>
        <v>0.80856907443010162</v>
      </c>
      <c r="AA18" s="12">
        <f t="shared" si="6"/>
        <v>0.81902792140641156</v>
      </c>
      <c r="AB18" s="12">
        <f t="shared" si="6"/>
        <v>0.83388033324917954</v>
      </c>
      <c r="AC18" s="12">
        <f t="shared" si="6"/>
        <v>0.87564901349948077</v>
      </c>
      <c r="AD18" s="12">
        <f t="shared" si="6"/>
        <v>0.83614519427402867</v>
      </c>
      <c r="AE18" s="12">
        <f t="shared" si="6"/>
        <v>0.84223366766061258</v>
      </c>
      <c r="AF18" s="12">
        <f t="shared" si="6"/>
        <v>0.85323446688826388</v>
      </c>
      <c r="AG18" s="12">
        <f t="shared" si="6"/>
        <v>0.89463647199046481</v>
      </c>
      <c r="AH18" s="12">
        <f t="shared" si="6"/>
        <v>0.84670100564140294</v>
      </c>
      <c r="AI18" s="12">
        <f t="shared" si="6"/>
        <v>0.84885407600812302</v>
      </c>
      <c r="AJ18" s="12">
        <f t="shared" si="6"/>
        <v>0.90182954038375729</v>
      </c>
      <c r="AK18" s="12">
        <f t="shared" si="6"/>
        <v>0.88574195110142817</v>
      </c>
      <c r="AL18" s="12">
        <f t="shared" si="6"/>
        <v>0.8406919700490576</v>
      </c>
      <c r="AM18" s="12">
        <f t="shared" si="6"/>
        <v>0.8535598705501618</v>
      </c>
      <c r="AN18" s="12">
        <f t="shared" si="6"/>
        <v>0.87789763598806514</v>
      </c>
      <c r="AO18" s="12">
        <f t="shared" ref="AO18:AQ18" si="7">AO13/(AO13+AO15)</f>
        <v>0.89848197343453506</v>
      </c>
      <c r="AP18" s="12">
        <f t="shared" ref="AP18" si="8">AP13/(AP13+AP15)</f>
        <v>0.86761565836298937</v>
      </c>
      <c r="AQ18" s="12">
        <f t="shared" si="7"/>
        <v>0.87223168654173766</v>
      </c>
      <c r="AR18" s="12">
        <f t="shared" ref="AR18:AT18" si="9">AR13/(AR13+AR15)</f>
        <v>0.88738338516215021</v>
      </c>
      <c r="AS18" s="12">
        <f t="shared" ref="AS18" si="10">AS13/(AS13+AS15)</f>
        <v>0.90945764231286419</v>
      </c>
      <c r="AT18" s="12">
        <f t="shared" si="9"/>
        <v>0.88986397542781925</v>
      </c>
      <c r="AU18" s="12">
        <f t="shared" ref="AU18:AV18" si="11">AU13/(AU13+AU15)</f>
        <v>0.89584199584199586</v>
      </c>
      <c r="AV18" s="12">
        <f t="shared" si="11"/>
        <v>0.92188114915387642</v>
      </c>
    </row>
    <row r="19" spans="2:48" ht="30" customHeight="1" thickBot="1" x14ac:dyDescent="0.25">
      <c r="B19" s="5" t="s">
        <v>61</v>
      </c>
      <c r="C19" s="12">
        <f t="shared" si="6"/>
        <v>0.75061124694376524</v>
      </c>
      <c r="D19" s="12">
        <f t="shared" si="6"/>
        <v>0.80622837370242217</v>
      </c>
      <c r="E19" s="12">
        <f t="shared" si="6"/>
        <v>0.84242890084550348</v>
      </c>
      <c r="F19" s="12">
        <f t="shared" si="6"/>
        <v>0.79449360865290064</v>
      </c>
      <c r="G19" s="12">
        <f t="shared" si="6"/>
        <v>0.81734693877551023</v>
      </c>
      <c r="H19" s="12">
        <f t="shared" si="6"/>
        <v>0.78952569169960474</v>
      </c>
      <c r="I19" s="12">
        <f t="shared" si="6"/>
        <v>0.84276126558005748</v>
      </c>
      <c r="J19" s="12">
        <f t="shared" si="6"/>
        <v>0.78417266187050361</v>
      </c>
      <c r="K19" s="12">
        <f t="shared" si="6"/>
        <v>0.81477927063339728</v>
      </c>
      <c r="L19" s="12">
        <f t="shared" si="6"/>
        <v>0.8193384223918575</v>
      </c>
      <c r="M19" s="12">
        <f t="shared" si="6"/>
        <v>0.85443037974683544</v>
      </c>
      <c r="N19" s="12">
        <f t="shared" si="6"/>
        <v>0.83226397800183316</v>
      </c>
      <c r="O19" s="12">
        <f t="shared" si="6"/>
        <v>0.8125</v>
      </c>
      <c r="P19" s="12">
        <f t="shared" si="6"/>
        <v>0.82901554404145072</v>
      </c>
      <c r="Q19" s="12">
        <f t="shared" si="6"/>
        <v>0.88859878154917316</v>
      </c>
      <c r="R19" s="12">
        <f t="shared" si="6"/>
        <v>0.84739336492890993</v>
      </c>
      <c r="S19" s="12">
        <f t="shared" si="6"/>
        <v>0.84593023255813948</v>
      </c>
      <c r="T19" s="12">
        <f t="shared" si="6"/>
        <v>0.88412017167381973</v>
      </c>
      <c r="U19" s="12">
        <f t="shared" si="6"/>
        <v>0.90783034257748774</v>
      </c>
      <c r="V19" s="12">
        <f t="shared" si="6"/>
        <v>0.88475177304964536</v>
      </c>
      <c r="W19" s="12">
        <f t="shared" si="6"/>
        <v>0.88669527896995703</v>
      </c>
      <c r="X19" s="12">
        <f t="shared" si="6"/>
        <v>0.89885931558935361</v>
      </c>
      <c r="Y19" s="12">
        <f t="shared" si="6"/>
        <v>0.92034700315457418</v>
      </c>
      <c r="Z19" s="12">
        <f t="shared" si="6"/>
        <v>0.88059701492537312</v>
      </c>
      <c r="AA19" s="12">
        <f t="shared" si="6"/>
        <v>0.90197568389057747</v>
      </c>
      <c r="AB19" s="12">
        <f t="shared" si="6"/>
        <v>0.89650249821556027</v>
      </c>
      <c r="AC19" s="12">
        <f t="shared" si="6"/>
        <v>0.9306397306397306</v>
      </c>
      <c r="AD19" s="12">
        <f t="shared" si="6"/>
        <v>0.90295358649789026</v>
      </c>
      <c r="AE19" s="12">
        <f t="shared" si="6"/>
        <v>0.91034985422740522</v>
      </c>
      <c r="AF19" s="12">
        <f t="shared" si="6"/>
        <v>0.90456989247311825</v>
      </c>
      <c r="AG19" s="12">
        <f t="shared" si="6"/>
        <v>0.95205047318611991</v>
      </c>
      <c r="AH19" s="12">
        <f t="shared" si="6"/>
        <v>0.91791577444682371</v>
      </c>
      <c r="AI19" s="12">
        <f t="shared" si="6"/>
        <v>0.91666666666666663</v>
      </c>
      <c r="AJ19" s="12">
        <f t="shared" si="6"/>
        <v>0.95118733509234832</v>
      </c>
      <c r="AK19" s="12">
        <f t="shared" si="6"/>
        <v>0.93706733794839525</v>
      </c>
      <c r="AL19" s="12">
        <f t="shared" si="6"/>
        <v>0.89153254023792861</v>
      </c>
      <c r="AM19" s="12">
        <f t="shared" si="6"/>
        <v>0.90059642147117291</v>
      </c>
      <c r="AN19" s="12">
        <f t="shared" si="6"/>
        <v>0.928698752228164</v>
      </c>
      <c r="AO19" s="12">
        <f t="shared" ref="AO19:AQ19" si="12">AO14/(AO14+AO16)</f>
        <v>0.95378619153674837</v>
      </c>
      <c r="AP19" s="12">
        <f t="shared" ref="AP19" si="13">AP14/(AP14+AP16)</f>
        <v>0.93031358885017423</v>
      </c>
      <c r="AQ19" s="12">
        <f t="shared" si="12"/>
        <v>0.93196902654867253</v>
      </c>
      <c r="AR19" s="12">
        <f t="shared" ref="AR19:AT19" si="14">AR14/(AR14+AR16)</f>
        <v>0.93563579277864994</v>
      </c>
      <c r="AS19" s="12">
        <f t="shared" ref="AS19" si="15">AS14/(AS14+AS16)</f>
        <v>0.95055744062045566</v>
      </c>
      <c r="AT19" s="12">
        <f t="shared" si="14"/>
        <v>0.93843683083511775</v>
      </c>
      <c r="AU19" s="12">
        <f t="shared" ref="AU19:AV19" si="16">AU14/(AU14+AU16)</f>
        <v>0.94178589047853967</v>
      </c>
      <c r="AV19" s="12">
        <f t="shared" si="16"/>
        <v>0.94135939582407824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V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8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</row>
    <row r="12" spans="2:48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  <c r="AT12" s="6">
        <v>176</v>
      </c>
      <c r="AU12" s="6">
        <v>192</v>
      </c>
      <c r="AV12" s="6">
        <v>216</v>
      </c>
    </row>
    <row r="13" spans="2:48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  <c r="AT13" s="6">
        <v>188</v>
      </c>
      <c r="AU13" s="6">
        <v>174</v>
      </c>
      <c r="AV13" s="6">
        <v>91</v>
      </c>
    </row>
    <row r="14" spans="2:48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  <c r="AT14" s="6">
        <v>590</v>
      </c>
      <c r="AU14" s="6">
        <v>691</v>
      </c>
      <c r="AV14" s="6">
        <v>662</v>
      </c>
    </row>
    <row r="15" spans="2:48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  <c r="AT15" s="6">
        <v>285</v>
      </c>
      <c r="AU15" s="6">
        <v>203</v>
      </c>
      <c r="AV15" s="6">
        <v>248</v>
      </c>
    </row>
    <row r="16" spans="2:48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  <c r="AT16" s="6">
        <v>4324</v>
      </c>
      <c r="AU16" s="6">
        <v>4600</v>
      </c>
      <c r="AV16" s="6">
        <v>4797</v>
      </c>
    </row>
    <row r="17" spans="2:48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  <c r="AT17" s="6">
        <v>1403</v>
      </c>
      <c r="AU17" s="6">
        <v>1268</v>
      </c>
      <c r="AV17" s="6">
        <v>1371</v>
      </c>
    </row>
    <row r="18" spans="2:48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  <c r="AT18" s="6">
        <v>4463</v>
      </c>
      <c r="AU18" s="6">
        <v>4440</v>
      </c>
      <c r="AV18" s="6">
        <v>4784</v>
      </c>
    </row>
    <row r="19" spans="2:48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  <c r="AT19" s="6">
        <v>1351</v>
      </c>
      <c r="AU19" s="6">
        <v>1178</v>
      </c>
      <c r="AV19" s="6">
        <v>1326</v>
      </c>
    </row>
    <row r="20" spans="2:48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  <c r="AT20" s="6">
        <v>467</v>
      </c>
      <c r="AU20" s="6">
        <v>476</v>
      </c>
      <c r="AV20" s="6">
        <v>486</v>
      </c>
    </row>
    <row r="21" spans="2:48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  <c r="AT21" s="6">
        <v>147</v>
      </c>
      <c r="AU21" s="6">
        <v>57</v>
      </c>
      <c r="AV21" s="6">
        <v>52</v>
      </c>
    </row>
    <row r="22" spans="2:48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  <c r="AT22" s="6">
        <v>1017</v>
      </c>
      <c r="AU22" s="6">
        <v>1151</v>
      </c>
      <c r="AV22" s="6">
        <v>1158</v>
      </c>
    </row>
    <row r="23" spans="2:48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  <c r="AT23" s="6">
        <v>433</v>
      </c>
      <c r="AU23" s="6">
        <v>307</v>
      </c>
      <c r="AV23" s="6">
        <v>383</v>
      </c>
    </row>
    <row r="24" spans="2:48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  <c r="AT24" s="6">
        <v>371</v>
      </c>
      <c r="AU24" s="6">
        <v>477</v>
      </c>
      <c r="AV24" s="6">
        <v>565</v>
      </c>
    </row>
    <row r="25" spans="2:48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  <c r="AT25" s="6">
        <v>287</v>
      </c>
      <c r="AU25" s="6">
        <v>165</v>
      </c>
      <c r="AV25" s="6">
        <v>213</v>
      </c>
    </row>
    <row r="26" spans="2:48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  <c r="AT26" s="6">
        <v>11408</v>
      </c>
      <c r="AU26" s="6">
        <v>12027</v>
      </c>
      <c r="AV26" s="6">
        <v>12668</v>
      </c>
    </row>
    <row r="27" spans="2:48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  <c r="AT27" s="6">
        <v>4094</v>
      </c>
      <c r="AU27" s="6">
        <v>3352</v>
      </c>
      <c r="AV27" s="6">
        <v>3684</v>
      </c>
    </row>
    <row r="28" spans="2:48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  <c r="AT28" s="6">
        <v>364</v>
      </c>
      <c r="AU28" s="6">
        <v>366</v>
      </c>
      <c r="AV28" s="6">
        <f>SUM(AV12,AV13)</f>
        <v>307</v>
      </c>
    </row>
    <row r="29" spans="2:48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  <c r="AT29" s="6">
        <v>875</v>
      </c>
      <c r="AU29" s="6">
        <v>894</v>
      </c>
      <c r="AV29" s="6">
        <f>SUM(AV14,AV15)</f>
        <v>910</v>
      </c>
    </row>
    <row r="30" spans="2:48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  <c r="AT30" s="6">
        <v>5727</v>
      </c>
      <c r="AU30" s="6">
        <v>5868</v>
      </c>
      <c r="AV30" s="6">
        <f>SUM(AV16,AV17)</f>
        <v>6168</v>
      </c>
    </row>
    <row r="31" spans="2:48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  <c r="AT31" s="6">
        <v>5814</v>
      </c>
      <c r="AU31" s="6">
        <v>5618</v>
      </c>
      <c r="AV31" s="6">
        <f>SUM(AV18:AV19)</f>
        <v>6110</v>
      </c>
    </row>
    <row r="32" spans="2:48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  <c r="AT32" s="6">
        <v>614</v>
      </c>
      <c r="AU32" s="6">
        <v>533</v>
      </c>
      <c r="AV32" s="6">
        <f>SUM(AV20:AV21)</f>
        <v>538</v>
      </c>
    </row>
    <row r="33" spans="2:48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  <c r="AT33" s="6">
        <v>1450</v>
      </c>
      <c r="AU33" s="6">
        <v>1458</v>
      </c>
      <c r="AV33" s="6">
        <f>SUM(AV22:AV23)</f>
        <v>1541</v>
      </c>
    </row>
    <row r="34" spans="2:48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  <c r="AT34" s="6">
        <v>658</v>
      </c>
      <c r="AU34" s="6">
        <v>642</v>
      </c>
      <c r="AV34" s="6">
        <f>SUM(AV24:AV25)</f>
        <v>778</v>
      </c>
    </row>
    <row r="35" spans="2:48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15217</v>
      </c>
      <c r="AJ35" s="14">
        <f t="shared" si="8"/>
        <v>14257</v>
      </c>
      <c r="AK35" s="14">
        <f t="shared" si="8"/>
        <v>17599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  <c r="AO35" s="14">
        <f t="shared" ref="AO35:AQ35" si="9">SUM(AO26:AO27)</f>
        <v>15780</v>
      </c>
      <c r="AP35" s="14">
        <f t="shared" si="9"/>
        <v>15136</v>
      </c>
      <c r="AQ35" s="14">
        <f t="shared" si="9"/>
        <v>14417</v>
      </c>
      <c r="AR35" s="14">
        <f t="shared" ref="AR35:AT35" si="10">SUM(AR26:AR27)</f>
        <v>16022</v>
      </c>
      <c r="AS35" s="14">
        <f t="shared" ref="AS35" si="11">SUM(AS26:AS27)</f>
        <v>15236</v>
      </c>
      <c r="AT35" s="14">
        <f t="shared" si="10"/>
        <v>15502</v>
      </c>
      <c r="AU35" s="14">
        <f t="shared" ref="AU35:AV35" si="12">SUM(AU26:AU27)</f>
        <v>15379</v>
      </c>
      <c r="AV35" s="14">
        <f t="shared" si="12"/>
        <v>16352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V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8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</row>
    <row r="12" spans="2:48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  <c r="AT12" s="6">
        <v>1074</v>
      </c>
      <c r="AU12" s="6">
        <v>1019</v>
      </c>
      <c r="AV12" s="6">
        <v>1053</v>
      </c>
    </row>
    <row r="13" spans="2:48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  <c r="AT13" s="6">
        <v>50</v>
      </c>
      <c r="AU13" s="6">
        <v>42</v>
      </c>
      <c r="AV13" s="6">
        <v>75</v>
      </c>
    </row>
    <row r="14" spans="2:48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  <c r="AT14" s="6">
        <v>83</v>
      </c>
      <c r="AU14" s="6">
        <v>88</v>
      </c>
      <c r="AV14" s="6">
        <v>113</v>
      </c>
    </row>
    <row r="15" spans="2:48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  <c r="AT15" s="6">
        <v>5</v>
      </c>
      <c r="AU15" s="6">
        <v>6</v>
      </c>
      <c r="AV15" s="6">
        <v>21</v>
      </c>
    </row>
    <row r="16" spans="2:48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  <c r="AT16" s="6">
        <v>1041</v>
      </c>
      <c r="AU16" s="6">
        <v>912</v>
      </c>
      <c r="AV16" s="6">
        <v>927</v>
      </c>
    </row>
    <row r="17" spans="2:48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  <c r="AT17" s="6">
        <v>42</v>
      </c>
      <c r="AU17" s="6">
        <v>77</v>
      </c>
      <c r="AV17" s="6">
        <v>84</v>
      </c>
    </row>
    <row r="18" spans="2:48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  <c r="AT18" s="6">
        <v>113</v>
      </c>
      <c r="AU18" s="6">
        <v>94</v>
      </c>
      <c r="AV18" s="6">
        <v>94</v>
      </c>
    </row>
    <row r="19" spans="2:48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  <c r="AT19" s="6">
        <v>6</v>
      </c>
      <c r="AU19" s="6">
        <v>6</v>
      </c>
      <c r="AV19" s="6">
        <v>21</v>
      </c>
    </row>
    <row r="20" spans="2:48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  <c r="AT20" s="6">
        <v>619</v>
      </c>
      <c r="AU20" s="6">
        <v>547</v>
      </c>
      <c r="AV20" s="6">
        <v>554</v>
      </c>
    </row>
    <row r="21" spans="2:48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  <c r="AT21" s="6">
        <v>33</v>
      </c>
      <c r="AU21" s="6">
        <v>18</v>
      </c>
      <c r="AV21" s="6">
        <v>57</v>
      </c>
    </row>
    <row r="22" spans="2:48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  <c r="AT22" s="6">
        <v>1332</v>
      </c>
      <c r="AU22" s="6">
        <v>1408</v>
      </c>
      <c r="AV22" s="6">
        <v>1583</v>
      </c>
    </row>
    <row r="23" spans="2:48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  <c r="AT23" s="6">
        <v>82</v>
      </c>
      <c r="AU23" s="6">
        <v>70</v>
      </c>
      <c r="AV23" s="6">
        <v>109</v>
      </c>
    </row>
    <row r="24" spans="2:48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  <c r="AT24" s="6">
        <v>49</v>
      </c>
      <c r="AU24" s="6">
        <v>44</v>
      </c>
      <c r="AV24" s="6">
        <v>54</v>
      </c>
    </row>
    <row r="25" spans="2:48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  <c r="AT25" s="6">
        <v>5</v>
      </c>
      <c r="AU25" s="6">
        <v>15</v>
      </c>
      <c r="AV25" s="6">
        <v>7</v>
      </c>
    </row>
    <row r="26" spans="2:48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  <c r="AT26" s="6">
        <v>370</v>
      </c>
      <c r="AU26" s="6">
        <v>436</v>
      </c>
      <c r="AV26" s="6">
        <v>531</v>
      </c>
    </row>
    <row r="27" spans="2:48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  <c r="AT27" s="6">
        <v>51</v>
      </c>
      <c r="AU27" s="6">
        <v>44</v>
      </c>
      <c r="AV27" s="6">
        <v>71</v>
      </c>
    </row>
    <row r="28" spans="2:48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  <c r="AT28" s="6">
        <v>4681</v>
      </c>
      <c r="AU28" s="6">
        <v>4548</v>
      </c>
      <c r="AV28" s="6">
        <v>4909</v>
      </c>
    </row>
    <row r="29" spans="2:48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  <c r="AT29" s="6">
        <v>274</v>
      </c>
      <c r="AU29" s="6">
        <v>278</v>
      </c>
      <c r="AV29" s="6">
        <v>445</v>
      </c>
    </row>
    <row r="30" spans="2:48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  <c r="AT30" s="6">
        <v>1124</v>
      </c>
      <c r="AU30" s="6">
        <v>1061</v>
      </c>
      <c r="AV30" s="6">
        <f>SUM(AV12:AV13)</f>
        <v>1128</v>
      </c>
    </row>
    <row r="31" spans="2:48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  <c r="AT31" s="6">
        <v>88</v>
      </c>
      <c r="AU31" s="6">
        <v>94</v>
      </c>
      <c r="AV31" s="6">
        <f>SUM(AV14:AV15)</f>
        <v>134</v>
      </c>
    </row>
    <row r="32" spans="2:48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  <c r="AT32" s="6">
        <v>1083</v>
      </c>
      <c r="AU32" s="6">
        <v>989</v>
      </c>
      <c r="AV32" s="6">
        <f>SUM(AV16:AV17)</f>
        <v>1011</v>
      </c>
    </row>
    <row r="33" spans="2:48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  <c r="AT33" s="6">
        <v>119</v>
      </c>
      <c r="AU33" s="6">
        <v>100</v>
      </c>
      <c r="AV33" s="6">
        <f>SUM(AV18:AV19)</f>
        <v>115</v>
      </c>
    </row>
    <row r="34" spans="2:48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  <c r="AT34" s="6">
        <v>652</v>
      </c>
      <c r="AU34" s="6">
        <v>565</v>
      </c>
      <c r="AV34" s="6">
        <f>SUM(AV20:AV21)</f>
        <v>611</v>
      </c>
    </row>
    <row r="35" spans="2:48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  <c r="AT35" s="6">
        <v>1414</v>
      </c>
      <c r="AU35" s="6">
        <v>1478</v>
      </c>
      <c r="AV35" s="6">
        <f>SUM(AV22:AV23)</f>
        <v>1692</v>
      </c>
    </row>
    <row r="36" spans="2:48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  <c r="AT36" s="6">
        <v>54</v>
      </c>
      <c r="AU36" s="6">
        <v>59</v>
      </c>
      <c r="AV36" s="6">
        <f>SUM(AV24:AV25)</f>
        <v>61</v>
      </c>
    </row>
    <row r="37" spans="2:48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  <c r="AT37" s="6">
        <v>421</v>
      </c>
      <c r="AU37" s="6">
        <v>480</v>
      </c>
      <c r="AV37" s="6">
        <f>SUM(AV26:AV27)</f>
        <v>602</v>
      </c>
    </row>
    <row r="38" spans="2:48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" si="12">SUM(AR28:AR29)</f>
        <v>5411</v>
      </c>
      <c r="AS38" s="14">
        <f t="shared" ref="AS38" si="13">SUM(AS28:AS29)</f>
        <v>4851</v>
      </c>
      <c r="AT38" s="14">
        <f>SUM(AT28:AT29)</f>
        <v>4955</v>
      </c>
      <c r="AU38" s="14">
        <f>SUM(AU28:AU29)</f>
        <v>4826</v>
      </c>
      <c r="AV38" s="14">
        <f>SUM(AV28:AV29)</f>
        <v>5354</v>
      </c>
    </row>
    <row r="39" spans="2:48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V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48" ht="32.25" x14ac:dyDescent="0.4">
      <c r="K4" s="23"/>
    </row>
    <row r="11" spans="2:48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</row>
    <row r="12" spans="2:48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  <c r="AT12" s="6">
        <v>3281</v>
      </c>
      <c r="AU12" s="6">
        <v>3548</v>
      </c>
      <c r="AV12" s="6">
        <v>3444</v>
      </c>
    </row>
    <row r="13" spans="2:48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  <c r="AT13" s="6">
        <v>2154</v>
      </c>
      <c r="AU13" s="6">
        <v>2013</v>
      </c>
      <c r="AV13" s="6">
        <v>2111</v>
      </c>
    </row>
    <row r="14" spans="2:48" ht="20.100000000000001" customHeight="1" thickBot="1" x14ac:dyDescent="0.25">
      <c r="B14" s="5" t="s">
        <v>115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  <c r="AT14" s="6">
        <v>5435</v>
      </c>
      <c r="AU14" s="6">
        <v>5561</v>
      </c>
      <c r="AV14" s="6">
        <f>SUM(AV12:AV13)</f>
        <v>5555</v>
      </c>
    </row>
    <row r="15" spans="2:48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  <c r="AT15" s="6">
        <v>2620</v>
      </c>
      <c r="AU15" s="6">
        <v>2430</v>
      </c>
      <c r="AV15" s="6">
        <v>2427</v>
      </c>
    </row>
    <row r="16" spans="2:48" ht="20.100000000000001" customHeight="1" thickBot="1" x14ac:dyDescent="0.25">
      <c r="B16" s="5" t="s">
        <v>117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  <c r="AT16" s="6">
        <v>8055</v>
      </c>
      <c r="AU16" s="6">
        <v>7991</v>
      </c>
      <c r="AV16" s="6">
        <f>SUM(AV14,AV15)</f>
        <v>7982</v>
      </c>
    </row>
    <row r="17" spans="2:48" ht="20.100000000000001" customHeight="1" thickBot="1" x14ac:dyDescent="0.25">
      <c r="B17" s="5" t="s">
        <v>118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 t="shared" ref="AO17:AT17" si="3">AO14/AO16</f>
        <v>0.66534891715366107</v>
      </c>
      <c r="AP17" s="12">
        <f t="shared" si="3"/>
        <v>0.65995577795880367</v>
      </c>
      <c r="AQ17" s="12">
        <f t="shared" si="3"/>
        <v>0.66485234510712221</v>
      </c>
      <c r="AR17" s="12">
        <f t="shared" si="3"/>
        <v>0.6691168155603302</v>
      </c>
      <c r="AS17" s="12">
        <f t="shared" si="3"/>
        <v>0.66061705989110708</v>
      </c>
      <c r="AT17" s="12">
        <f t="shared" si="3"/>
        <v>0.67473618870266916</v>
      </c>
      <c r="AU17" s="12">
        <f t="shared" ref="AU17:AV17" si="4">AU14/AU16</f>
        <v>0.69590789638343131</v>
      </c>
      <c r="AV17" s="12">
        <f t="shared" si="4"/>
        <v>0.69594086695063895</v>
      </c>
    </row>
    <row r="18" spans="2:48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  <c r="AT18" s="6">
        <v>8195</v>
      </c>
      <c r="AU18" s="6">
        <v>8153</v>
      </c>
      <c r="AV18" s="6">
        <v>8087</v>
      </c>
    </row>
    <row r="19" spans="2:48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  <c r="AT19" s="6">
        <v>3589</v>
      </c>
      <c r="AU19" s="6">
        <v>3695</v>
      </c>
      <c r="AV19" s="6">
        <v>3666</v>
      </c>
    </row>
    <row r="20" spans="2:48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  <c r="AT20" s="6">
        <v>1914</v>
      </c>
      <c r="AU20" s="6">
        <v>1940</v>
      </c>
      <c r="AV20" s="6">
        <v>1941</v>
      </c>
    </row>
    <row r="21" spans="2:48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  <c r="AT21" s="6">
        <v>1849</v>
      </c>
      <c r="AU21" s="6">
        <v>1659</v>
      </c>
      <c r="AV21" s="6">
        <v>1610</v>
      </c>
    </row>
    <row r="22" spans="2:48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  <c r="AT22" s="6">
        <v>843</v>
      </c>
      <c r="AU22" s="6">
        <v>859</v>
      </c>
      <c r="AV22" s="6">
        <v>870</v>
      </c>
    </row>
    <row r="23" spans="2:48" ht="20.100000000000001" customHeight="1" thickBot="1" x14ac:dyDescent="0.25">
      <c r="B23" s="5" t="s">
        <v>59</v>
      </c>
      <c r="C23" s="12">
        <f t="shared" ref="C23:AN23" si="5">(C19+C20)/C18</f>
        <v>0.49185888738127542</v>
      </c>
      <c r="D23" s="12">
        <f t="shared" si="5"/>
        <v>0.51232907419861018</v>
      </c>
      <c r="E23" s="12">
        <f t="shared" si="5"/>
        <v>0.48706498306128732</v>
      </c>
      <c r="F23" s="12">
        <f t="shared" si="5"/>
        <v>0.4950018065759364</v>
      </c>
      <c r="G23" s="12">
        <f t="shared" si="5"/>
        <v>0.50337703615415175</v>
      </c>
      <c r="H23" s="12">
        <f t="shared" si="5"/>
        <v>0.50338294993234101</v>
      </c>
      <c r="I23" s="12">
        <f t="shared" si="5"/>
        <v>0.49255247122545703</v>
      </c>
      <c r="J23" s="12">
        <f t="shared" si="5"/>
        <v>0.51259148988959191</v>
      </c>
      <c r="K23" s="12">
        <f t="shared" si="5"/>
        <v>0.49477211796246651</v>
      </c>
      <c r="L23" s="12">
        <f t="shared" si="5"/>
        <v>0.51957390146471372</v>
      </c>
      <c r="M23" s="12">
        <f t="shared" si="5"/>
        <v>0.49875754348597801</v>
      </c>
      <c r="N23" s="12">
        <f t="shared" si="5"/>
        <v>0.50590984057174271</v>
      </c>
      <c r="O23" s="12">
        <f t="shared" si="5"/>
        <v>0.51944098519440984</v>
      </c>
      <c r="P23" s="12">
        <f t="shared" si="5"/>
        <v>0.52218796085266117</v>
      </c>
      <c r="Q23" s="12">
        <f t="shared" si="5"/>
        <v>0.488021778584392</v>
      </c>
      <c r="R23" s="12">
        <f t="shared" si="5"/>
        <v>0.5278863695595517</v>
      </c>
      <c r="S23" s="12">
        <f t="shared" si="5"/>
        <v>0.53016095171448563</v>
      </c>
      <c r="T23" s="12">
        <f t="shared" si="5"/>
        <v>0.53960077269800388</v>
      </c>
      <c r="U23" s="12">
        <f t="shared" si="5"/>
        <v>0.53350604490500864</v>
      </c>
      <c r="V23" s="12">
        <f t="shared" si="5"/>
        <v>0.56066035321218322</v>
      </c>
      <c r="W23" s="12">
        <f t="shared" si="5"/>
        <v>0.5483910738503267</v>
      </c>
      <c r="X23" s="12">
        <f t="shared" si="5"/>
        <v>0.55435992578849724</v>
      </c>
      <c r="Y23" s="12">
        <f t="shared" si="5"/>
        <v>0.54016818751118267</v>
      </c>
      <c r="Z23" s="12">
        <f t="shared" si="5"/>
        <v>0.55865781895580313</v>
      </c>
      <c r="AA23" s="12">
        <f t="shared" si="5"/>
        <v>0.57576520972414658</v>
      </c>
      <c r="AB23" s="12">
        <f t="shared" si="5"/>
        <v>0.56040063515329186</v>
      </c>
      <c r="AC23" s="12">
        <f t="shared" si="5"/>
        <v>0.54828717201166177</v>
      </c>
      <c r="AD23" s="12">
        <f t="shared" si="5"/>
        <v>0.57579157317377216</v>
      </c>
      <c r="AE23" s="12">
        <f t="shared" si="5"/>
        <v>0.56889811873931107</v>
      </c>
      <c r="AF23" s="12">
        <f t="shared" si="5"/>
        <v>0.57031348357043943</v>
      </c>
      <c r="AG23" s="12">
        <f t="shared" si="5"/>
        <v>0.57848443843031128</v>
      </c>
      <c r="AH23" s="12">
        <f t="shared" si="5"/>
        <v>0.57637060090974379</v>
      </c>
      <c r="AI23" s="12">
        <f t="shared" si="5"/>
        <v>0.58063127690100436</v>
      </c>
      <c r="AJ23" s="12">
        <f t="shared" si="5"/>
        <v>0.57985672144964184</v>
      </c>
      <c r="AK23" s="12">
        <f t="shared" si="5"/>
        <v>0.59867188830240081</v>
      </c>
      <c r="AL23" s="12">
        <f t="shared" si="5"/>
        <v>0.61656210790464239</v>
      </c>
      <c r="AM23" s="12">
        <f t="shared" si="5"/>
        <v>0.63109987357774966</v>
      </c>
      <c r="AN23" s="12">
        <f t="shared" si="5"/>
        <v>0.65251358695652173</v>
      </c>
      <c r="AO23" s="12">
        <f t="shared" ref="AO23:AT23" si="6">(AO19+AO20)/AO18</f>
        <v>0.65979381443298968</v>
      </c>
      <c r="AP23" s="12">
        <f t="shared" si="6"/>
        <v>0.65506547208821497</v>
      </c>
      <c r="AQ23" s="12">
        <f t="shared" si="6"/>
        <v>0.66084075851039525</v>
      </c>
      <c r="AR23" s="12">
        <f t="shared" si="6"/>
        <v>0.66451253481894146</v>
      </c>
      <c r="AS23" s="12">
        <f t="shared" si="6"/>
        <v>0.65497076023391809</v>
      </c>
      <c r="AT23" s="12">
        <f t="shared" si="6"/>
        <v>0.67150701647345945</v>
      </c>
      <c r="AU23" s="12">
        <f t="shared" ref="AU23:AV23" si="7">(AU19+AU20)/AU18</f>
        <v>0.69115662946154788</v>
      </c>
      <c r="AV23" s="12">
        <f t="shared" si="7"/>
        <v>0.69333498206998889</v>
      </c>
    </row>
    <row r="24" spans="2:48" ht="20.100000000000001" customHeight="1" thickBot="1" x14ac:dyDescent="0.25">
      <c r="B24" s="5" t="s">
        <v>60</v>
      </c>
      <c r="C24" s="12">
        <f t="shared" ref="C24:AN24" si="8">C19/(C19+C21)</f>
        <v>0.49974666441479482</v>
      </c>
      <c r="D24" s="12">
        <f t="shared" si="8"/>
        <v>0.52188219809147751</v>
      </c>
      <c r="E24" s="12">
        <f t="shared" si="8"/>
        <v>0.48815907059874886</v>
      </c>
      <c r="F24" s="12">
        <f t="shared" si="8"/>
        <v>0.49903728338876246</v>
      </c>
      <c r="G24" s="12">
        <f t="shared" si="8"/>
        <v>0.50310092087953395</v>
      </c>
      <c r="H24" s="12">
        <f t="shared" si="8"/>
        <v>0.5094736842105263</v>
      </c>
      <c r="I24" s="12">
        <f t="shared" si="8"/>
        <v>0.50218978102189782</v>
      </c>
      <c r="J24" s="12">
        <f t="shared" si="8"/>
        <v>0.51575574149902081</v>
      </c>
      <c r="K24" s="12">
        <f t="shared" si="8"/>
        <v>0.50277724573836435</v>
      </c>
      <c r="L24" s="12">
        <f t="shared" si="8"/>
        <v>0.5251771726967549</v>
      </c>
      <c r="M24" s="12">
        <f t="shared" si="8"/>
        <v>0.51258811681772409</v>
      </c>
      <c r="N24" s="12">
        <f t="shared" si="8"/>
        <v>0.52151060930504189</v>
      </c>
      <c r="O24" s="12">
        <f t="shared" si="8"/>
        <v>0.52017937219730936</v>
      </c>
      <c r="P24" s="12">
        <f t="shared" si="8"/>
        <v>0.53843190136775188</v>
      </c>
      <c r="Q24" s="12">
        <f t="shared" si="8"/>
        <v>0.49069950222687975</v>
      </c>
      <c r="R24" s="12">
        <f t="shared" si="8"/>
        <v>0.53429469402847107</v>
      </c>
      <c r="S24" s="12">
        <f t="shared" si="8"/>
        <v>0.53431178103927013</v>
      </c>
      <c r="T24" s="12">
        <f t="shared" si="8"/>
        <v>0.54018018018018021</v>
      </c>
      <c r="U24" s="12">
        <f t="shared" si="8"/>
        <v>0.53487804878048784</v>
      </c>
      <c r="V24" s="12">
        <f t="shared" si="8"/>
        <v>0.5675094136632598</v>
      </c>
      <c r="W24" s="12">
        <f t="shared" si="8"/>
        <v>0.55018200728029121</v>
      </c>
      <c r="X24" s="12">
        <f t="shared" si="8"/>
        <v>0.55390529442600034</v>
      </c>
      <c r="Y24" s="12">
        <f t="shared" si="8"/>
        <v>0.54529262086513997</v>
      </c>
      <c r="Z24" s="12">
        <f t="shared" si="8"/>
        <v>0.55090027700831024</v>
      </c>
      <c r="AA24" s="12">
        <f t="shared" si="8"/>
        <v>0.57355547678128327</v>
      </c>
      <c r="AB24" s="12">
        <f t="shared" si="8"/>
        <v>0.56172839506172845</v>
      </c>
      <c r="AC24" s="12">
        <f t="shared" si="8"/>
        <v>0.54793800893091671</v>
      </c>
      <c r="AD24" s="12">
        <f t="shared" si="8"/>
        <v>0.58657432072456051</v>
      </c>
      <c r="AE24" s="12">
        <f t="shared" si="8"/>
        <v>0.57157658435503367</v>
      </c>
      <c r="AF24" s="12">
        <f t="shared" si="8"/>
        <v>0.57223230490018151</v>
      </c>
      <c r="AG24" s="12">
        <f t="shared" si="8"/>
        <v>0.57748574262335728</v>
      </c>
      <c r="AH24" s="12">
        <f t="shared" si="8"/>
        <v>0.57406119610570239</v>
      </c>
      <c r="AI24" s="12">
        <f t="shared" si="8"/>
        <v>0.58533057851239667</v>
      </c>
      <c r="AJ24" s="12">
        <f t="shared" si="8"/>
        <v>0.59348093480934805</v>
      </c>
      <c r="AK24" s="12">
        <f t="shared" si="8"/>
        <v>0.59908536585365857</v>
      </c>
      <c r="AL24" s="12">
        <f t="shared" si="8"/>
        <v>0.62369207772795221</v>
      </c>
      <c r="AM24" s="12">
        <f t="shared" si="8"/>
        <v>0.63022866703848301</v>
      </c>
      <c r="AN24" s="12">
        <f t="shared" si="8"/>
        <v>0.65513833992094861</v>
      </c>
      <c r="AO24" s="12">
        <f t="shared" ref="AO24:AQ25" si="9">AO19/(AO19+AO21)</f>
        <v>0.66457444137584731</v>
      </c>
      <c r="AP24" s="12">
        <f t="shared" si="9"/>
        <v>0.65566365531619175</v>
      </c>
      <c r="AQ24" s="12">
        <f t="shared" si="9"/>
        <v>0.6612217117576995</v>
      </c>
      <c r="AR24" s="12">
        <f t="shared" ref="AR24:AT24" si="10">AR19/(AR19+AR21)</f>
        <v>0.65936981757877278</v>
      </c>
      <c r="AS24" s="12">
        <f t="shared" ref="AS24" si="11">AS19/(AS19+AS21)</f>
        <v>0.64391468005018826</v>
      </c>
      <c r="AT24" s="12">
        <f t="shared" si="10"/>
        <v>0.65998528870908424</v>
      </c>
      <c r="AU24" s="12">
        <f t="shared" ref="AU24:AV24" si="12">AU19/(AU19+AU21)</f>
        <v>0.69013821441912593</v>
      </c>
      <c r="AV24" s="12">
        <f t="shared" si="12"/>
        <v>0.69484457922668685</v>
      </c>
    </row>
    <row r="25" spans="2:48" ht="20.100000000000001" customHeight="1" thickBot="1" x14ac:dyDescent="0.25">
      <c r="B25" s="5" t="s">
        <v>61</v>
      </c>
      <c r="C25" s="12">
        <f t="shared" ref="C25:AN25" si="13">C20/(C20+C22)</f>
        <v>0.47588094423537464</v>
      </c>
      <c r="D25" s="12">
        <f t="shared" si="13"/>
        <v>0.4919127988748242</v>
      </c>
      <c r="E25" s="12">
        <f t="shared" si="13"/>
        <v>0.48463825569871161</v>
      </c>
      <c r="F25" s="12">
        <f t="shared" si="13"/>
        <v>0.48610038610038608</v>
      </c>
      <c r="G25" s="12">
        <f t="shared" si="13"/>
        <v>0.50403587443946185</v>
      </c>
      <c r="H25" s="12">
        <f t="shared" si="13"/>
        <v>0.48909016055990118</v>
      </c>
      <c r="I25" s="12">
        <f t="shared" si="13"/>
        <v>0.47052280311457173</v>
      </c>
      <c r="J25" s="12">
        <f t="shared" si="13"/>
        <v>0.50531914893617025</v>
      </c>
      <c r="K25" s="12">
        <f t="shared" si="13"/>
        <v>0.47610540419830283</v>
      </c>
      <c r="L25" s="12">
        <f t="shared" si="13"/>
        <v>0.505586592178771</v>
      </c>
      <c r="M25" s="12">
        <f t="shared" si="13"/>
        <v>0.46570397111913359</v>
      </c>
      <c r="N25" s="12">
        <f t="shared" si="13"/>
        <v>0.46844319775596072</v>
      </c>
      <c r="O25" s="12">
        <f t="shared" si="13"/>
        <v>0.5176358436606292</v>
      </c>
      <c r="P25" s="12">
        <f t="shared" si="13"/>
        <v>0.48500881834215165</v>
      </c>
      <c r="Q25" s="12">
        <f t="shared" si="13"/>
        <v>0.48198464264619018</v>
      </c>
      <c r="R25" s="12">
        <f t="shared" si="13"/>
        <v>0.51258278145695368</v>
      </c>
      <c r="S25" s="12">
        <f t="shared" si="13"/>
        <v>0.52020922491678556</v>
      </c>
      <c r="T25" s="12">
        <f t="shared" si="13"/>
        <v>0.53814898419864565</v>
      </c>
      <c r="U25" s="12">
        <f t="shared" si="13"/>
        <v>0.53017751479289943</v>
      </c>
      <c r="V25" s="12">
        <f t="shared" si="13"/>
        <v>0.54358515869468038</v>
      </c>
      <c r="W25" s="12">
        <f t="shared" si="13"/>
        <v>0.54397950469684031</v>
      </c>
      <c r="X25" s="12">
        <f t="shared" si="13"/>
        <v>0.55546147332768836</v>
      </c>
      <c r="Y25" s="12">
        <f t="shared" si="13"/>
        <v>0.52802893309222421</v>
      </c>
      <c r="Z25" s="12">
        <f t="shared" si="13"/>
        <v>0.57892356399819089</v>
      </c>
      <c r="AA25" s="12">
        <f t="shared" si="13"/>
        <v>0.58119286025250327</v>
      </c>
      <c r="AB25" s="12">
        <f t="shared" si="13"/>
        <v>0.55711252653927812</v>
      </c>
      <c r="AC25" s="12">
        <f t="shared" si="13"/>
        <v>0.5490779298036883</v>
      </c>
      <c r="AD25" s="12">
        <f t="shared" si="13"/>
        <v>0.55039732329569213</v>
      </c>
      <c r="AE25" s="12">
        <f t="shared" si="13"/>
        <v>0.56242171189979118</v>
      </c>
      <c r="AF25" s="12">
        <f t="shared" si="13"/>
        <v>0.56596794081381008</v>
      </c>
      <c r="AG25" s="12">
        <f t="shared" si="13"/>
        <v>0.58062799361362427</v>
      </c>
      <c r="AH25" s="12">
        <f t="shared" si="13"/>
        <v>0.58147578785549581</v>
      </c>
      <c r="AI25" s="12">
        <f t="shared" si="13"/>
        <v>0.56995305164319254</v>
      </c>
      <c r="AJ25" s="12">
        <f t="shared" si="13"/>
        <v>0.55020080321285136</v>
      </c>
      <c r="AK25" s="12">
        <f t="shared" si="13"/>
        <v>0.59783169850283946</v>
      </c>
      <c r="AL25" s="12">
        <f t="shared" si="13"/>
        <v>0.60198624904507259</v>
      </c>
      <c r="AM25" s="12">
        <f t="shared" si="13"/>
        <v>0.63295140260766491</v>
      </c>
      <c r="AN25" s="12">
        <f t="shared" si="13"/>
        <v>0.64673913043478259</v>
      </c>
      <c r="AO25" s="12">
        <f t="shared" si="9"/>
        <v>0.64994829369183038</v>
      </c>
      <c r="AP25" s="12">
        <f t="shared" si="9"/>
        <v>0.65389830508474578</v>
      </c>
      <c r="AQ25" s="12">
        <f t="shared" si="9"/>
        <v>0.66006256517205419</v>
      </c>
      <c r="AR25" s="12">
        <f t="shared" ref="AR25:AT25" si="14">AR20/(AR20+AR22)</f>
        <v>0.6750424448217317</v>
      </c>
      <c r="AS25" s="12">
        <f t="shared" ref="AS25" si="15">AS20/(AS20+AS22)</f>
        <v>0.67526485490557342</v>
      </c>
      <c r="AT25" s="12">
        <f t="shared" si="14"/>
        <v>0.69423286180631116</v>
      </c>
      <c r="AU25" s="12">
        <f t="shared" ref="AU25:AV25" si="16">AU20/(AU20+AU22)</f>
        <v>0.69310468024294392</v>
      </c>
      <c r="AV25" s="12">
        <f t="shared" si="16"/>
        <v>0.69050160085378864</v>
      </c>
    </row>
    <row r="26" spans="2:48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  <c r="AT26" s="6">
        <v>8029</v>
      </c>
      <c r="AU26" s="6">
        <v>7990</v>
      </c>
      <c r="AV26" s="6">
        <v>7992</v>
      </c>
    </row>
    <row r="27" spans="2:48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  <c r="AT27" s="6">
        <v>5435</v>
      </c>
      <c r="AU27" s="6">
        <v>5561</v>
      </c>
      <c r="AV27" s="6">
        <v>5556</v>
      </c>
    </row>
    <row r="28" spans="2:48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  <c r="AT28" s="6">
        <v>2594</v>
      </c>
      <c r="AU28" s="6">
        <v>2429</v>
      </c>
      <c r="AV28" s="6">
        <v>2436</v>
      </c>
    </row>
    <row r="29" spans="2:48" ht="20.100000000000001" customHeight="1" thickBot="1" x14ac:dyDescent="0.25">
      <c r="B29" s="5" t="s">
        <v>126</v>
      </c>
      <c r="C29" s="12">
        <f t="shared" ref="C29:AN29" si="17">C27/C26</f>
        <v>0.4972683947460188</v>
      </c>
      <c r="D29" s="12">
        <f t="shared" si="17"/>
        <v>0.52044134727061553</v>
      </c>
      <c r="E29" s="12">
        <f t="shared" si="17"/>
        <v>0.49270535997462733</v>
      </c>
      <c r="F29" s="12">
        <f t="shared" si="17"/>
        <v>0.50043429705918852</v>
      </c>
      <c r="G29" s="12">
        <f t="shared" si="17"/>
        <v>0.50743621230727243</v>
      </c>
      <c r="H29" s="12">
        <f t="shared" si="17"/>
        <v>0.51003302006604012</v>
      </c>
      <c r="I29" s="12">
        <f t="shared" si="17"/>
        <v>0.49878006273963055</v>
      </c>
      <c r="J29" s="12">
        <f t="shared" si="17"/>
        <v>0.51870292352866076</v>
      </c>
      <c r="K29" s="12">
        <f t="shared" si="17"/>
        <v>0.50297002348390663</v>
      </c>
      <c r="L29" s="12">
        <f t="shared" si="17"/>
        <v>0.52444751381215471</v>
      </c>
      <c r="M29" s="12">
        <f t="shared" si="17"/>
        <v>0.50501916408103664</v>
      </c>
      <c r="N29" s="12">
        <f t="shared" si="17"/>
        <v>0.51222596964586842</v>
      </c>
      <c r="O29" s="12">
        <f t="shared" si="17"/>
        <v>0.52473271560940837</v>
      </c>
      <c r="P29" s="12">
        <f t="shared" si="17"/>
        <v>0.52833310354336138</v>
      </c>
      <c r="Q29" s="12">
        <f t="shared" si="17"/>
        <v>0.4952148620754363</v>
      </c>
      <c r="R29" s="12">
        <f t="shared" si="17"/>
        <v>0.53460813358470238</v>
      </c>
      <c r="S29" s="12">
        <f t="shared" si="17"/>
        <v>0.53767468664457574</v>
      </c>
      <c r="T29" s="12">
        <f t="shared" si="17"/>
        <v>0.5480180899175312</v>
      </c>
      <c r="U29" s="12">
        <f t="shared" si="17"/>
        <v>0.54238800642512941</v>
      </c>
      <c r="V29" s="12">
        <f t="shared" si="17"/>
        <v>0.56418696510862409</v>
      </c>
      <c r="W29" s="12">
        <f t="shared" si="17"/>
        <v>0.55399417647803517</v>
      </c>
      <c r="X29" s="12">
        <f t="shared" si="17"/>
        <v>0.55967496190959876</v>
      </c>
      <c r="Y29" s="12">
        <f t="shared" si="17"/>
        <v>0.54850055534987041</v>
      </c>
      <c r="Z29" s="12">
        <f t="shared" si="17"/>
        <v>0.56587946831849267</v>
      </c>
      <c r="AA29" s="12">
        <f t="shared" si="17"/>
        <v>0.57923215666065442</v>
      </c>
      <c r="AB29" s="12">
        <f t="shared" si="17"/>
        <v>0.56708385481852319</v>
      </c>
      <c r="AC29" s="12">
        <f t="shared" si="17"/>
        <v>0.55207561156412155</v>
      </c>
      <c r="AD29" s="12">
        <f t="shared" si="17"/>
        <v>0.57886735081717977</v>
      </c>
      <c r="AE29" s="12">
        <f t="shared" si="17"/>
        <v>0.57364822871348664</v>
      </c>
      <c r="AF29" s="12">
        <f t="shared" si="17"/>
        <v>0.57661601854236411</v>
      </c>
      <c r="AG29" s="12">
        <f t="shared" si="17"/>
        <v>0.58167125171939482</v>
      </c>
      <c r="AH29" s="12">
        <f t="shared" si="17"/>
        <v>0.5825895586257489</v>
      </c>
      <c r="AI29" s="12">
        <f t="shared" si="17"/>
        <v>0.58464912280701753</v>
      </c>
      <c r="AJ29" s="12">
        <f t="shared" si="17"/>
        <v>0.58551221603086157</v>
      </c>
      <c r="AK29" s="12">
        <f t="shared" si="17"/>
        <v>0.60103537532355478</v>
      </c>
      <c r="AL29" s="12">
        <f t="shared" si="17"/>
        <v>0.62206542655548425</v>
      </c>
      <c r="AM29" s="12">
        <f t="shared" si="17"/>
        <v>0.63655083655083655</v>
      </c>
      <c r="AN29" s="12">
        <f t="shared" si="17"/>
        <v>0.65621035636028135</v>
      </c>
      <c r="AO29" s="12">
        <f t="shared" ref="AO29:AT29" si="18">AO27/AO26</f>
        <v>0.66403568977350724</v>
      </c>
      <c r="AP29" s="12">
        <f t="shared" si="18"/>
        <v>0.65895886590750641</v>
      </c>
      <c r="AQ29" s="12">
        <f t="shared" si="18"/>
        <v>0.66504517025712295</v>
      </c>
      <c r="AR29" s="12">
        <f t="shared" si="18"/>
        <v>0.66764606170188723</v>
      </c>
      <c r="AS29" s="12">
        <f t="shared" si="18"/>
        <v>0.65866096397433793</v>
      </c>
      <c r="AT29" s="12">
        <f t="shared" si="18"/>
        <v>0.6769211607921285</v>
      </c>
      <c r="AU29" s="12">
        <f t="shared" ref="AU29:AV29" si="19">AU27/AU26</f>
        <v>0.69599499374217777</v>
      </c>
      <c r="AV29" s="12">
        <f t="shared" si="19"/>
        <v>0.69519519519519524</v>
      </c>
    </row>
    <row r="30" spans="2:48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  <c r="AT30" s="6">
        <v>166</v>
      </c>
      <c r="AU30" s="6">
        <v>163</v>
      </c>
      <c r="AV30" s="6">
        <v>95</v>
      </c>
    </row>
    <row r="31" spans="2:48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  <c r="AT31" s="6">
        <v>68</v>
      </c>
      <c r="AU31" s="6">
        <v>74</v>
      </c>
      <c r="AV31" s="6">
        <v>51</v>
      </c>
    </row>
    <row r="32" spans="2:48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  <c r="AT32" s="6">
        <v>98</v>
      </c>
      <c r="AU32" s="6">
        <v>89</v>
      </c>
      <c r="AV32" s="6">
        <v>44</v>
      </c>
    </row>
    <row r="33" spans="2:48" ht="20.100000000000001" customHeight="1" thickBot="1" x14ac:dyDescent="0.25">
      <c r="B33" s="13" t="s">
        <v>130</v>
      </c>
      <c r="C33" s="16">
        <f t="shared" ref="C33:AN33" si="20">C31/C30</f>
        <v>0.29875518672199169</v>
      </c>
      <c r="D33" s="16">
        <f t="shared" si="20"/>
        <v>0.28846153846153844</v>
      </c>
      <c r="E33" s="16">
        <f t="shared" si="20"/>
        <v>0.2978723404255319</v>
      </c>
      <c r="F33" s="16">
        <f t="shared" si="20"/>
        <v>0.3155737704918033</v>
      </c>
      <c r="G33" s="16">
        <f t="shared" si="20"/>
        <v>0.36936936936936937</v>
      </c>
      <c r="H33" s="16">
        <f t="shared" si="20"/>
        <v>0.29803921568627451</v>
      </c>
      <c r="I33" s="16">
        <f t="shared" si="20"/>
        <v>0.28235294117647058</v>
      </c>
      <c r="J33" s="16">
        <f t="shared" si="20"/>
        <v>0.30263157894736842</v>
      </c>
      <c r="K33" s="16">
        <f t="shared" si="20"/>
        <v>0.22624434389140272</v>
      </c>
      <c r="L33" s="16">
        <f t="shared" si="20"/>
        <v>0.3888888888888889</v>
      </c>
      <c r="M33" s="16">
        <f t="shared" si="20"/>
        <v>0.27741935483870966</v>
      </c>
      <c r="N33" s="16">
        <f t="shared" si="20"/>
        <v>0.22500000000000001</v>
      </c>
      <c r="O33" s="16">
        <f t="shared" si="20"/>
        <v>0.34433962264150941</v>
      </c>
      <c r="P33" s="16">
        <f t="shared" si="20"/>
        <v>0.30582524271844658</v>
      </c>
      <c r="Q33" s="16">
        <f t="shared" si="20"/>
        <v>0.27624309392265195</v>
      </c>
      <c r="R33" s="16">
        <f t="shared" si="20"/>
        <v>0.32661290322580644</v>
      </c>
      <c r="S33" s="16">
        <f t="shared" si="20"/>
        <v>0.27450980392156865</v>
      </c>
      <c r="T33" s="16">
        <f t="shared" si="20"/>
        <v>0.2834008097165992</v>
      </c>
      <c r="U33" s="16">
        <f t="shared" si="20"/>
        <v>0.26737967914438504</v>
      </c>
      <c r="V33" s="16">
        <f t="shared" si="20"/>
        <v>0.43835616438356162</v>
      </c>
      <c r="W33" s="16">
        <f t="shared" si="20"/>
        <v>0.33962264150943394</v>
      </c>
      <c r="X33" s="16">
        <f t="shared" si="20"/>
        <v>0.35406698564593303</v>
      </c>
      <c r="Y33" s="16">
        <f t="shared" si="20"/>
        <v>0.29946524064171121</v>
      </c>
      <c r="Z33" s="16">
        <f t="shared" si="20"/>
        <v>0.3235294117647059</v>
      </c>
      <c r="AA33" s="16">
        <f t="shared" si="20"/>
        <v>0.42372881355932202</v>
      </c>
      <c r="AB33" s="16">
        <f t="shared" si="20"/>
        <v>0.28934010152284262</v>
      </c>
      <c r="AC33" s="16">
        <f t="shared" si="20"/>
        <v>0.32608695652173914</v>
      </c>
      <c r="AD33" s="16">
        <f t="shared" si="20"/>
        <v>0.38759689922480622</v>
      </c>
      <c r="AE33" s="16">
        <f t="shared" si="20"/>
        <v>0.2978723404255319</v>
      </c>
      <c r="AF33" s="16">
        <f t="shared" si="20"/>
        <v>0.29378531073446329</v>
      </c>
      <c r="AG33" s="16">
        <f t="shared" si="20"/>
        <v>0.38541666666666669</v>
      </c>
      <c r="AH33" s="16">
        <f t="shared" si="20"/>
        <v>0.2857142857142857</v>
      </c>
      <c r="AI33" s="16">
        <f t="shared" si="20"/>
        <v>0.36923076923076925</v>
      </c>
      <c r="AJ33" s="16">
        <f t="shared" si="20"/>
        <v>0.25</v>
      </c>
      <c r="AK33" s="16">
        <f t="shared" si="20"/>
        <v>0.42307692307692307</v>
      </c>
      <c r="AL33" s="16">
        <f t="shared" si="20"/>
        <v>0.37142857142857144</v>
      </c>
      <c r="AM33" s="16">
        <f t="shared" si="20"/>
        <v>0.32857142857142857</v>
      </c>
      <c r="AN33" s="16">
        <f t="shared" si="20"/>
        <v>0.453416149068323</v>
      </c>
      <c r="AO33" s="16">
        <f t="shared" ref="AO33:AT33" si="21">AO31/AO30</f>
        <v>0.38202247191011235</v>
      </c>
      <c r="AP33" s="16">
        <f t="shared" si="21"/>
        <v>0.32</v>
      </c>
      <c r="AQ33" s="16">
        <f t="shared" si="21"/>
        <v>0.35833333333333334</v>
      </c>
      <c r="AR33" s="16">
        <f t="shared" si="21"/>
        <v>0.44444444444444442</v>
      </c>
      <c r="AS33" s="16">
        <f t="shared" si="21"/>
        <v>0.36363636363636365</v>
      </c>
      <c r="AT33" s="16">
        <f t="shared" si="21"/>
        <v>0.40963855421686746</v>
      </c>
      <c r="AU33" s="16">
        <f t="shared" ref="AU33:AV33" si="22">AU31/AU30</f>
        <v>0.45398773006134968</v>
      </c>
      <c r="AV33" s="16">
        <f t="shared" si="22"/>
        <v>0.5368421052631579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V32"/>
  <sheetViews>
    <sheetView zoomScale="106" zoomScaleNormal="106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48" ht="32.25" x14ac:dyDescent="0.4">
      <c r="K8" s="23"/>
    </row>
    <row r="11" spans="2:48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</row>
    <row r="12" spans="2:48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  <c r="AT12" s="6">
        <v>56</v>
      </c>
      <c r="AU12" s="6">
        <v>67</v>
      </c>
      <c r="AV12" s="6">
        <v>65</v>
      </c>
    </row>
    <row r="13" spans="2:48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  <c r="AT13" s="6">
        <v>23</v>
      </c>
      <c r="AU13" s="6">
        <v>24</v>
      </c>
      <c r="AV13" s="6">
        <v>15</v>
      </c>
    </row>
    <row r="14" spans="2:48" ht="20.100000000000001" customHeight="1" thickBot="1" x14ac:dyDescent="0.25">
      <c r="B14" s="5" t="s">
        <v>133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T14" si="3">AR12/(AR12+AR13)</f>
        <v>0.74285714285714288</v>
      </c>
      <c r="AS14" s="12">
        <f t="shared" ref="AS14" si="4">AS12/(AS12+AS13)</f>
        <v>0.70588235294117652</v>
      </c>
      <c r="AT14" s="12">
        <f t="shared" si="3"/>
        <v>0.70886075949367089</v>
      </c>
      <c r="AU14" s="12">
        <f t="shared" ref="AU14:AV14" si="5">AU12/(AU12+AU13)</f>
        <v>0.73626373626373631</v>
      </c>
      <c r="AV14" s="12">
        <f t="shared" si="5"/>
        <v>0.8125</v>
      </c>
    </row>
    <row r="15" spans="2:48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  <c r="AT15" s="6">
        <v>18</v>
      </c>
      <c r="AU15" s="6">
        <v>16</v>
      </c>
      <c r="AV15" s="6">
        <v>22</v>
      </c>
    </row>
    <row r="16" spans="2:48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  <c r="AT16" s="6">
        <v>4</v>
      </c>
      <c r="AU16" s="6">
        <v>3</v>
      </c>
      <c r="AV16" s="6">
        <v>3</v>
      </c>
    </row>
    <row r="17" spans="2:48" ht="29.25" thickBot="1" x14ac:dyDescent="0.25">
      <c r="B17" s="5" t="s">
        <v>136</v>
      </c>
      <c r="C17" s="12">
        <f t="shared" ref="C17:AN17" si="6">C15/(C15+C16)</f>
        <v>0.8571428571428571</v>
      </c>
      <c r="D17" s="12">
        <f t="shared" si="6"/>
        <v>0.59090909090909094</v>
      </c>
      <c r="E17" s="12">
        <f t="shared" si="6"/>
        <v>1</v>
      </c>
      <c r="F17" s="12">
        <f t="shared" si="6"/>
        <v>0.72222222222222221</v>
      </c>
      <c r="G17" s="12">
        <f t="shared" si="6"/>
        <v>0.80769230769230771</v>
      </c>
      <c r="H17" s="12">
        <f t="shared" si="6"/>
        <v>0.83333333333333337</v>
      </c>
      <c r="I17" s="12">
        <f t="shared" si="6"/>
        <v>0.75</v>
      </c>
      <c r="J17" s="12">
        <f t="shared" si="6"/>
        <v>0.72413793103448276</v>
      </c>
      <c r="K17" s="12">
        <f t="shared" si="6"/>
        <v>0.78260869565217395</v>
      </c>
      <c r="L17" s="12">
        <f t="shared" si="6"/>
        <v>0.72727272727272729</v>
      </c>
      <c r="M17" s="12">
        <f t="shared" si="6"/>
        <v>0.75</v>
      </c>
      <c r="N17" s="12">
        <f t="shared" si="6"/>
        <v>0.88</v>
      </c>
      <c r="O17" s="12">
        <f t="shared" si="6"/>
        <v>0.81818181818181823</v>
      </c>
      <c r="P17" s="12">
        <f t="shared" si="6"/>
        <v>0.7</v>
      </c>
      <c r="Q17" s="12">
        <f t="shared" si="6"/>
        <v>1</v>
      </c>
      <c r="R17" s="12">
        <f t="shared" si="6"/>
        <v>0.8</v>
      </c>
      <c r="S17" s="12">
        <f t="shared" si="6"/>
        <v>0.92307692307692313</v>
      </c>
      <c r="T17" s="12">
        <f t="shared" si="6"/>
        <v>0.76923076923076927</v>
      </c>
      <c r="U17" s="12">
        <f t="shared" si="6"/>
        <v>1</v>
      </c>
      <c r="V17" s="12">
        <f t="shared" si="6"/>
        <v>0.9285714285714286</v>
      </c>
      <c r="W17" s="12">
        <f t="shared" si="6"/>
        <v>0.76190476190476186</v>
      </c>
      <c r="X17" s="12">
        <f t="shared" si="6"/>
        <v>0.84210526315789469</v>
      </c>
      <c r="Y17" s="12">
        <f t="shared" si="6"/>
        <v>0.66666666666666663</v>
      </c>
      <c r="Z17" s="12">
        <f t="shared" si="6"/>
        <v>0.76190476190476186</v>
      </c>
      <c r="AA17" s="12">
        <f t="shared" si="6"/>
        <v>0.89473684210526316</v>
      </c>
      <c r="AB17" s="12">
        <f t="shared" si="6"/>
        <v>0.89473684210526316</v>
      </c>
      <c r="AC17" s="12">
        <f t="shared" si="6"/>
        <v>0.81818181818181823</v>
      </c>
      <c r="AD17" s="12">
        <f t="shared" si="6"/>
        <v>0.88888888888888884</v>
      </c>
      <c r="AE17" s="12">
        <f t="shared" si="6"/>
        <v>0.875</v>
      </c>
      <c r="AF17" s="12">
        <f t="shared" si="6"/>
        <v>1</v>
      </c>
      <c r="AG17" s="12">
        <f t="shared" si="6"/>
        <v>0.76190476190476186</v>
      </c>
      <c r="AH17" s="12">
        <f t="shared" si="6"/>
        <v>0.90909090909090906</v>
      </c>
      <c r="AI17" s="12">
        <f t="shared" si="6"/>
        <v>0.7857142857142857</v>
      </c>
      <c r="AJ17" s="12">
        <f t="shared" si="6"/>
        <v>0.7142857142857143</v>
      </c>
      <c r="AK17" s="12">
        <f t="shared" si="6"/>
        <v>0.8</v>
      </c>
      <c r="AL17" s="12">
        <f t="shared" si="6"/>
        <v>0.95454545454545459</v>
      </c>
      <c r="AM17" s="12">
        <f t="shared" si="6"/>
        <v>0.94444444444444442</v>
      </c>
      <c r="AN17" s="12">
        <f t="shared" si="6"/>
        <v>0.8</v>
      </c>
      <c r="AO17" s="12">
        <f t="shared" ref="AO17:AQ17" si="7">AO15/(AO15+AO16)</f>
        <v>0.76190476190476186</v>
      </c>
      <c r="AP17" s="12">
        <f t="shared" ref="AP17" si="8">AP15/(AP15+AP16)</f>
        <v>0.75</v>
      </c>
      <c r="AQ17" s="12">
        <f t="shared" si="7"/>
        <v>0.8571428571428571</v>
      </c>
      <c r="AR17" s="12">
        <f t="shared" ref="AR17:AT17" si="9">AR15/(AR15+AR16)</f>
        <v>0.81818181818181823</v>
      </c>
      <c r="AS17" s="12">
        <f t="shared" ref="AS17" si="10">AS15/(AS15+AS16)</f>
        <v>0.57894736842105265</v>
      </c>
      <c r="AT17" s="12">
        <f t="shared" si="9"/>
        <v>0.81818181818181823</v>
      </c>
      <c r="AU17" s="12">
        <f t="shared" ref="AU17:AV17" si="11">AU15/(AU15+AU16)</f>
        <v>0.84210526315789469</v>
      </c>
      <c r="AV17" s="12">
        <f t="shared" si="11"/>
        <v>0.88</v>
      </c>
    </row>
    <row r="18" spans="2:48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  <c r="AT18" s="6">
        <v>23</v>
      </c>
      <c r="AU18" s="6">
        <v>13</v>
      </c>
      <c r="AV18" s="6">
        <v>15</v>
      </c>
    </row>
    <row r="19" spans="2:48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  <c r="AT19" s="6">
        <v>2</v>
      </c>
      <c r="AU19" s="6">
        <v>0</v>
      </c>
      <c r="AV19" s="6">
        <v>0</v>
      </c>
    </row>
    <row r="20" spans="2:48" ht="20.100000000000001" customHeight="1" thickBot="1" x14ac:dyDescent="0.25">
      <c r="B20" s="5" t="s">
        <v>139</v>
      </c>
      <c r="C20" s="12">
        <f t="shared" ref="C20:AN20" si="12">C18/(C18+C19)</f>
        <v>1</v>
      </c>
      <c r="D20" s="12">
        <f t="shared" si="12"/>
        <v>1</v>
      </c>
      <c r="E20" s="12">
        <f t="shared" si="12"/>
        <v>1</v>
      </c>
      <c r="F20" s="12">
        <f t="shared" si="12"/>
        <v>1</v>
      </c>
      <c r="G20" s="12">
        <f t="shared" si="12"/>
        <v>1</v>
      </c>
      <c r="H20" s="12">
        <f t="shared" si="12"/>
        <v>1</v>
      </c>
      <c r="I20" s="12">
        <f t="shared" si="12"/>
        <v>1</v>
      </c>
      <c r="J20" s="12">
        <f t="shared" si="12"/>
        <v>1</v>
      </c>
      <c r="K20" s="12">
        <f t="shared" si="12"/>
        <v>1</v>
      </c>
      <c r="L20" s="12">
        <f t="shared" si="12"/>
        <v>0.9285714285714286</v>
      </c>
      <c r="M20" s="12">
        <f t="shared" si="12"/>
        <v>1</v>
      </c>
      <c r="N20" s="12">
        <f t="shared" si="12"/>
        <v>1</v>
      </c>
      <c r="O20" s="12">
        <f t="shared" si="12"/>
        <v>0.83333333333333337</v>
      </c>
      <c r="P20" s="12">
        <f t="shared" si="12"/>
        <v>1</v>
      </c>
      <c r="Q20" s="12">
        <f t="shared" si="12"/>
        <v>1</v>
      </c>
      <c r="R20" s="12">
        <f t="shared" si="12"/>
        <v>1</v>
      </c>
      <c r="S20" s="12">
        <f t="shared" si="12"/>
        <v>1</v>
      </c>
      <c r="T20" s="12">
        <f t="shared" si="12"/>
        <v>0.9</v>
      </c>
      <c r="U20" s="12">
        <f t="shared" si="12"/>
        <v>1</v>
      </c>
      <c r="V20" s="12">
        <f t="shared" si="12"/>
        <v>1</v>
      </c>
      <c r="W20" s="12">
        <f t="shared" si="12"/>
        <v>1</v>
      </c>
      <c r="X20" s="12">
        <f t="shared" si="12"/>
        <v>1</v>
      </c>
      <c r="Y20" s="12">
        <f t="shared" si="12"/>
        <v>1</v>
      </c>
      <c r="Z20" s="12">
        <f t="shared" si="12"/>
        <v>0.9</v>
      </c>
      <c r="AA20" s="12">
        <f t="shared" si="12"/>
        <v>1</v>
      </c>
      <c r="AB20" s="12">
        <f t="shared" si="12"/>
        <v>0.92307692307692313</v>
      </c>
      <c r="AC20" s="12">
        <f t="shared" si="12"/>
        <v>1</v>
      </c>
      <c r="AD20" s="12">
        <f t="shared" si="12"/>
        <v>1</v>
      </c>
      <c r="AE20" s="12">
        <f t="shared" si="12"/>
        <v>1</v>
      </c>
      <c r="AF20" s="12">
        <f t="shared" si="12"/>
        <v>1</v>
      </c>
      <c r="AG20" s="12">
        <f t="shared" si="12"/>
        <v>0.875</v>
      </c>
      <c r="AH20" s="12">
        <f t="shared" si="12"/>
        <v>1</v>
      </c>
      <c r="AI20" s="12">
        <f t="shared" si="12"/>
        <v>1</v>
      </c>
      <c r="AJ20" s="12">
        <f t="shared" si="12"/>
        <v>1</v>
      </c>
      <c r="AK20" s="12">
        <f t="shared" si="12"/>
        <v>1</v>
      </c>
      <c r="AL20" s="12">
        <f t="shared" si="12"/>
        <v>1</v>
      </c>
      <c r="AM20" s="12">
        <f t="shared" si="12"/>
        <v>1</v>
      </c>
      <c r="AN20" s="12">
        <f t="shared" si="12"/>
        <v>1</v>
      </c>
      <c r="AO20" s="12">
        <f t="shared" ref="AO20:AQ20" si="13">AO18/(AO18+AO19)</f>
        <v>1</v>
      </c>
      <c r="AP20" s="12">
        <f t="shared" ref="AP20" si="14">AP18/(AP18+AP19)</f>
        <v>0.95</v>
      </c>
      <c r="AQ20" s="12">
        <f t="shared" si="13"/>
        <v>1</v>
      </c>
      <c r="AR20" s="12">
        <f t="shared" ref="AR20:AT20" si="15">AR18/(AR18+AR19)</f>
        <v>0.96296296296296291</v>
      </c>
      <c r="AS20" s="12">
        <f t="shared" ref="AS20" si="16">AS18/(AS18+AS19)</f>
        <v>1</v>
      </c>
      <c r="AT20" s="12">
        <f t="shared" si="15"/>
        <v>0.92</v>
      </c>
      <c r="AU20" s="12">
        <f t="shared" ref="AU20:AV20" si="17">AU18/(AU18+AU19)</f>
        <v>1</v>
      </c>
      <c r="AV20" s="12">
        <f t="shared" si="17"/>
        <v>1</v>
      </c>
    </row>
    <row r="21" spans="2:48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  <c r="AT21" s="6">
        <v>1612</v>
      </c>
      <c r="AU21" s="6">
        <v>1746</v>
      </c>
      <c r="AV21" s="6">
        <v>1388</v>
      </c>
    </row>
    <row r="22" spans="2:48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  <c r="AT22" s="6">
        <v>297</v>
      </c>
      <c r="AU22" s="6">
        <v>344</v>
      </c>
      <c r="AV22" s="6">
        <v>298</v>
      </c>
    </row>
    <row r="23" spans="2:48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  <c r="AT23" s="6">
        <v>27</v>
      </c>
      <c r="AU23" s="6">
        <v>24</v>
      </c>
      <c r="AV23" s="6">
        <v>28</v>
      </c>
    </row>
    <row r="24" spans="2:48" ht="20.100000000000001" customHeight="1" thickBot="1" x14ac:dyDescent="0.25">
      <c r="B24" s="5" t="s">
        <v>143</v>
      </c>
      <c r="C24" s="12">
        <f t="shared" ref="C24:AN24" si="18">C21/(C21+C22+C23)</f>
        <v>0.76553287981859408</v>
      </c>
      <c r="D24" s="12">
        <f t="shared" si="18"/>
        <v>0.75067628494138861</v>
      </c>
      <c r="E24" s="12">
        <f t="shared" si="18"/>
        <v>0.74550128534704374</v>
      </c>
      <c r="F24" s="12">
        <f t="shared" si="18"/>
        <v>0.7226514843432289</v>
      </c>
      <c r="G24" s="12">
        <f t="shared" si="18"/>
        <v>0.74048738777255241</v>
      </c>
      <c r="H24" s="12">
        <f t="shared" si="18"/>
        <v>0.70983302411873839</v>
      </c>
      <c r="I24" s="12">
        <f t="shared" si="18"/>
        <v>0.78285714285714281</v>
      </c>
      <c r="J24" s="12">
        <f t="shared" si="18"/>
        <v>0.77568042142230031</v>
      </c>
      <c r="K24" s="12">
        <f t="shared" si="18"/>
        <v>0.77076250607090824</v>
      </c>
      <c r="L24" s="12">
        <f t="shared" si="18"/>
        <v>0.8134939759036145</v>
      </c>
      <c r="M24" s="12">
        <f t="shared" si="18"/>
        <v>0.82242339832869082</v>
      </c>
      <c r="N24" s="12">
        <f t="shared" si="18"/>
        <v>0.82532127558305568</v>
      </c>
      <c r="O24" s="12">
        <f t="shared" si="18"/>
        <v>0.79161947904869767</v>
      </c>
      <c r="P24" s="12">
        <f t="shared" si="18"/>
        <v>0.8176165803108808</v>
      </c>
      <c r="Q24" s="12">
        <f t="shared" si="18"/>
        <v>0.8186770428015564</v>
      </c>
      <c r="R24" s="12">
        <f t="shared" si="18"/>
        <v>0.81305309734513276</v>
      </c>
      <c r="S24" s="12">
        <f t="shared" si="18"/>
        <v>0.81776504297994268</v>
      </c>
      <c r="T24" s="12">
        <f t="shared" si="18"/>
        <v>0.82272282076395686</v>
      </c>
      <c r="U24" s="12">
        <f t="shared" si="18"/>
        <v>0.84323922734026746</v>
      </c>
      <c r="V24" s="12">
        <f t="shared" si="18"/>
        <v>0.84107860011474467</v>
      </c>
      <c r="W24" s="12">
        <f t="shared" si="18"/>
        <v>0.83283433133732532</v>
      </c>
      <c r="X24" s="12">
        <f t="shared" si="18"/>
        <v>0.82714054927302105</v>
      </c>
      <c r="Y24" s="12">
        <f t="shared" si="18"/>
        <v>0.83820224719101122</v>
      </c>
      <c r="Z24" s="12">
        <f t="shared" si="18"/>
        <v>0.84631147540983609</v>
      </c>
      <c r="AA24" s="12">
        <f t="shared" si="18"/>
        <v>0.84740429994756161</v>
      </c>
      <c r="AB24" s="12">
        <f t="shared" si="18"/>
        <v>0.83634677793231338</v>
      </c>
      <c r="AC24" s="12">
        <f t="shared" si="18"/>
        <v>0.84526558891454961</v>
      </c>
      <c r="AD24" s="12">
        <f t="shared" si="18"/>
        <v>0.84253164556962024</v>
      </c>
      <c r="AE24" s="12">
        <f t="shared" si="18"/>
        <v>0.83680387409200974</v>
      </c>
      <c r="AF24" s="12">
        <f t="shared" si="18"/>
        <v>0.83711911357340718</v>
      </c>
      <c r="AG24" s="12">
        <f t="shared" si="18"/>
        <v>0.84267782426778237</v>
      </c>
      <c r="AH24" s="12">
        <f t="shared" si="18"/>
        <v>0.83588129496402874</v>
      </c>
      <c r="AI24" s="12">
        <f t="shared" si="18"/>
        <v>0.84690553745928343</v>
      </c>
      <c r="AJ24" s="12">
        <f t="shared" si="18"/>
        <v>0.84197924980047889</v>
      </c>
      <c r="AK24" s="12">
        <f t="shared" si="18"/>
        <v>0.84608030592734229</v>
      </c>
      <c r="AL24" s="12">
        <f t="shared" si="18"/>
        <v>0.82730455075845977</v>
      </c>
      <c r="AM24" s="12">
        <f t="shared" si="18"/>
        <v>0.83800952885124402</v>
      </c>
      <c r="AN24" s="12">
        <f t="shared" si="18"/>
        <v>0.82352941176470584</v>
      </c>
      <c r="AO24" s="12">
        <f t="shared" ref="AO24:AQ24" si="19">AO21/(AO21+AO22+AO23)</f>
        <v>0.82282793867120951</v>
      </c>
      <c r="AP24" s="12">
        <f t="shared" ref="AP24" si="20">AP21/(AP21+AP22+AP23)</f>
        <v>0.82316384180790958</v>
      </c>
      <c r="AQ24" s="12">
        <f t="shared" si="19"/>
        <v>0.83761618370694368</v>
      </c>
      <c r="AR24" s="12">
        <f t="shared" ref="AR24:AT24" si="21">AR21/(AR21+AR22+AR23)</f>
        <v>0.83040272263187753</v>
      </c>
      <c r="AS24" s="12">
        <f t="shared" ref="AS24" si="22">AS21/(AS21+AS22+AS23)</f>
        <v>0.80887372013651881</v>
      </c>
      <c r="AT24" s="12">
        <f t="shared" si="21"/>
        <v>0.8326446280991735</v>
      </c>
      <c r="AU24" s="12">
        <f t="shared" ref="AU24:AV24" si="23">AU21/(AU21+AU22+AU23)</f>
        <v>0.82592242194891197</v>
      </c>
      <c r="AV24" s="12">
        <f t="shared" si="23"/>
        <v>0.80980163360560098</v>
      </c>
    </row>
    <row r="25" spans="2:48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  <c r="AT25" s="6">
        <v>128</v>
      </c>
      <c r="AU25" s="6">
        <v>124</v>
      </c>
      <c r="AV25" s="6">
        <v>120</v>
      </c>
    </row>
    <row r="26" spans="2:48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  <c r="AT26" s="6">
        <v>65</v>
      </c>
      <c r="AU26" s="6">
        <v>67</v>
      </c>
      <c r="AV26" s="6">
        <v>77</v>
      </c>
    </row>
    <row r="27" spans="2:48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  <c r="AT27" s="6">
        <v>32</v>
      </c>
      <c r="AU27" s="6">
        <v>29</v>
      </c>
      <c r="AV27" s="6">
        <v>25</v>
      </c>
    </row>
    <row r="28" spans="2:48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  <c r="AT28" s="6">
        <v>21</v>
      </c>
      <c r="AU28" s="6">
        <v>16</v>
      </c>
      <c r="AV28" s="6">
        <v>12</v>
      </c>
    </row>
    <row r="29" spans="2:48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  <c r="AT29" s="6">
        <v>10</v>
      </c>
      <c r="AU29" s="6">
        <v>12</v>
      </c>
      <c r="AV29" s="6">
        <v>6</v>
      </c>
    </row>
    <row r="30" spans="2:48" ht="20.100000000000001" customHeight="1" thickBot="1" x14ac:dyDescent="0.25">
      <c r="B30" s="5" t="s">
        <v>144</v>
      </c>
      <c r="C30" s="12">
        <f t="shared" ref="C30:AN30" si="24">(C26+C27)/C25</f>
        <v>0.74336283185840712</v>
      </c>
      <c r="D30" s="12">
        <f t="shared" si="24"/>
        <v>0.71578947368421053</v>
      </c>
      <c r="E30" s="12">
        <f t="shared" si="24"/>
        <v>0.84090909090909094</v>
      </c>
      <c r="F30" s="12">
        <f t="shared" si="24"/>
        <v>0.78409090909090906</v>
      </c>
      <c r="G30" s="12">
        <f t="shared" si="24"/>
        <v>0.70338983050847459</v>
      </c>
      <c r="H30" s="12">
        <f t="shared" si="24"/>
        <v>0.75789473684210529</v>
      </c>
      <c r="I30" s="12">
        <f t="shared" si="24"/>
        <v>0.765625</v>
      </c>
      <c r="J30" s="12">
        <f t="shared" si="24"/>
        <v>0.77659574468085102</v>
      </c>
      <c r="K30" s="12">
        <f t="shared" si="24"/>
        <v>0.77064220183486243</v>
      </c>
      <c r="L30" s="12">
        <f t="shared" si="24"/>
        <v>0.8</v>
      </c>
      <c r="M30" s="12">
        <f t="shared" si="24"/>
        <v>0.82978723404255317</v>
      </c>
      <c r="N30" s="12">
        <f t="shared" si="24"/>
        <v>0.8165137614678899</v>
      </c>
      <c r="O30" s="12">
        <f t="shared" si="24"/>
        <v>0.67391304347826086</v>
      </c>
      <c r="P30" s="12">
        <f t="shared" si="24"/>
        <v>0.75342465753424659</v>
      </c>
      <c r="Q30" s="12">
        <f t="shared" si="24"/>
        <v>0.79069767441860461</v>
      </c>
      <c r="R30" s="12">
        <f t="shared" si="24"/>
        <v>0.84615384615384615</v>
      </c>
      <c r="S30" s="12">
        <f t="shared" si="24"/>
        <v>0.87878787878787878</v>
      </c>
      <c r="T30" s="12">
        <f t="shared" si="24"/>
        <v>0.72631578947368425</v>
      </c>
      <c r="U30" s="12">
        <f t="shared" si="24"/>
        <v>0.9375</v>
      </c>
      <c r="V30" s="12">
        <f t="shared" si="24"/>
        <v>0.78048780487804881</v>
      </c>
      <c r="W30" s="12">
        <f t="shared" si="24"/>
        <v>0.78899082568807344</v>
      </c>
      <c r="X30" s="12">
        <f t="shared" si="24"/>
        <v>0.83333333333333337</v>
      </c>
      <c r="Y30" s="12">
        <f t="shared" si="24"/>
        <v>0.72499999999999998</v>
      </c>
      <c r="Z30" s="12">
        <f t="shared" si="24"/>
        <v>0.83950617283950613</v>
      </c>
      <c r="AA30" s="12">
        <f t="shared" si="24"/>
        <v>0.80952380952380953</v>
      </c>
      <c r="AB30" s="12">
        <f t="shared" si="24"/>
        <v>0.83620689655172409</v>
      </c>
      <c r="AC30" s="12">
        <f t="shared" si="24"/>
        <v>0.82456140350877194</v>
      </c>
      <c r="AD30" s="12">
        <f t="shared" si="24"/>
        <v>0.83333333333333337</v>
      </c>
      <c r="AE30" s="12">
        <f t="shared" si="24"/>
        <v>0.82524271844660191</v>
      </c>
      <c r="AF30" s="12">
        <f t="shared" si="24"/>
        <v>0.87155963302752293</v>
      </c>
      <c r="AG30" s="12">
        <f t="shared" si="24"/>
        <v>0.78873239436619713</v>
      </c>
      <c r="AH30" s="12">
        <f t="shared" si="24"/>
        <v>0.79207920792079212</v>
      </c>
      <c r="AI30" s="12">
        <f t="shared" si="24"/>
        <v>0.73972602739726023</v>
      </c>
      <c r="AJ30" s="12">
        <f t="shared" si="24"/>
        <v>0.82857142857142863</v>
      </c>
      <c r="AK30" s="12">
        <f t="shared" si="24"/>
        <v>0.80281690140845074</v>
      </c>
      <c r="AL30" s="12">
        <f t="shared" si="24"/>
        <v>0.83199999999999996</v>
      </c>
      <c r="AM30" s="12">
        <f t="shared" si="24"/>
        <v>0.77049180327868849</v>
      </c>
      <c r="AN30" s="12">
        <f t="shared" si="24"/>
        <v>0.75147928994082835</v>
      </c>
      <c r="AO30" s="12">
        <f t="shared" ref="AO30:AQ30" si="25">(AO26+AO27)/AO25</f>
        <v>0.74025974025974028</v>
      </c>
      <c r="AP30" s="12">
        <f t="shared" ref="AP30" si="26">(AP26+AP27)/AP25</f>
        <v>0.76377952755905509</v>
      </c>
      <c r="AQ30" s="12">
        <f t="shared" si="25"/>
        <v>0.81343283582089554</v>
      </c>
      <c r="AR30" s="12">
        <f t="shared" ref="AR30:AT30" si="27">(AR26+AR27)/AR25</f>
        <v>0.78181818181818186</v>
      </c>
      <c r="AS30" s="12">
        <f t="shared" ref="AS30" si="28">(AS26+AS27)/AS25</f>
        <v>0.73134328358208955</v>
      </c>
      <c r="AT30" s="12">
        <f t="shared" si="27"/>
        <v>0.7578125</v>
      </c>
      <c r="AU30" s="12">
        <f t="shared" ref="AU30:AV30" si="29">(AU26+AU27)/AU25</f>
        <v>0.77419354838709675</v>
      </c>
      <c r="AV30" s="12">
        <f t="shared" si="29"/>
        <v>0.85</v>
      </c>
    </row>
    <row r="31" spans="2:48" ht="20.100000000000001" customHeight="1" thickBot="1" x14ac:dyDescent="0.25">
      <c r="B31" s="5" t="s">
        <v>145</v>
      </c>
      <c r="C31" s="12">
        <f t="shared" ref="C31:R32" si="30">C26/(C26+C28)</f>
        <v>0.765625</v>
      </c>
      <c r="D31" s="12">
        <f t="shared" si="30"/>
        <v>0.72131147540983609</v>
      </c>
      <c r="E31" s="12">
        <f t="shared" si="30"/>
        <v>0.80769230769230771</v>
      </c>
      <c r="F31" s="12">
        <f t="shared" si="30"/>
        <v>0.75</v>
      </c>
      <c r="G31" s="12">
        <f t="shared" si="30"/>
        <v>0.66216216216216217</v>
      </c>
      <c r="H31" s="12">
        <f t="shared" si="30"/>
        <v>0.76923076923076927</v>
      </c>
      <c r="I31" s="12">
        <f t="shared" si="30"/>
        <v>0.73469387755102045</v>
      </c>
      <c r="J31" s="12">
        <f t="shared" si="30"/>
        <v>0.74242424242424243</v>
      </c>
      <c r="K31" s="12">
        <f t="shared" si="30"/>
        <v>0.77333333333333332</v>
      </c>
      <c r="L31" s="12">
        <f t="shared" si="30"/>
        <v>0.79032258064516125</v>
      </c>
      <c r="M31" s="12">
        <f t="shared" si="30"/>
        <v>0.88235294117647056</v>
      </c>
      <c r="N31" s="12">
        <f t="shared" si="30"/>
        <v>0.77922077922077926</v>
      </c>
      <c r="O31" s="12">
        <f t="shared" si="30"/>
        <v>0.7142857142857143</v>
      </c>
      <c r="P31" s="12">
        <f t="shared" si="30"/>
        <v>0.74545454545454548</v>
      </c>
      <c r="Q31" s="12">
        <f t="shared" si="30"/>
        <v>0.78125</v>
      </c>
      <c r="R31" s="12">
        <f t="shared" si="30"/>
        <v>0.859375</v>
      </c>
      <c r="S31" s="12">
        <f t="shared" ref="D31:AN32" si="31">S26/(S26+S28)</f>
        <v>0.88888888888888884</v>
      </c>
      <c r="T31" s="12">
        <f t="shared" si="31"/>
        <v>0.74626865671641796</v>
      </c>
      <c r="U31" s="12">
        <f t="shared" si="31"/>
        <v>0.95</v>
      </c>
      <c r="V31" s="12">
        <f t="shared" si="31"/>
        <v>0.81132075471698117</v>
      </c>
      <c r="W31" s="12">
        <f t="shared" si="31"/>
        <v>0.77922077922077926</v>
      </c>
      <c r="X31" s="12">
        <f t="shared" si="31"/>
        <v>0.84126984126984128</v>
      </c>
      <c r="Y31" s="12">
        <f t="shared" si="31"/>
        <v>0.65384615384615385</v>
      </c>
      <c r="Z31" s="12">
        <f t="shared" si="31"/>
        <v>0.875</v>
      </c>
      <c r="AA31" s="12">
        <f t="shared" si="31"/>
        <v>0.8</v>
      </c>
      <c r="AB31" s="12">
        <f t="shared" si="31"/>
        <v>0.76388888888888884</v>
      </c>
      <c r="AC31" s="12">
        <f t="shared" si="31"/>
        <v>0.82051282051282048</v>
      </c>
      <c r="AD31" s="12">
        <f t="shared" si="31"/>
        <v>0.86567164179104472</v>
      </c>
      <c r="AE31" s="12">
        <f t="shared" si="31"/>
        <v>0.81538461538461537</v>
      </c>
      <c r="AF31" s="12">
        <f t="shared" si="31"/>
        <v>0.87142857142857144</v>
      </c>
      <c r="AG31" s="12">
        <f t="shared" si="31"/>
        <v>0.82</v>
      </c>
      <c r="AH31" s="12">
        <f t="shared" si="31"/>
        <v>0.88709677419354838</v>
      </c>
      <c r="AI31" s="12">
        <f t="shared" si="31"/>
        <v>0.73809523809523814</v>
      </c>
      <c r="AJ31" s="12">
        <f t="shared" si="31"/>
        <v>0.82608695652173914</v>
      </c>
      <c r="AK31" s="12">
        <f t="shared" si="31"/>
        <v>0.81481481481481477</v>
      </c>
      <c r="AL31" s="12">
        <f t="shared" si="31"/>
        <v>0.84444444444444444</v>
      </c>
      <c r="AM31" s="12">
        <f t="shared" si="31"/>
        <v>0.7640449438202247</v>
      </c>
      <c r="AN31" s="12">
        <f t="shared" si="31"/>
        <v>0.7927927927927928</v>
      </c>
      <c r="AO31" s="12">
        <f t="shared" ref="AO31:AQ31" si="32">AO26/(AO26+AO28)</f>
        <v>0.77358490566037741</v>
      </c>
      <c r="AP31" s="12">
        <f t="shared" ref="AP31" si="33">AP26/(AP26+AP28)</f>
        <v>0.78481012658227844</v>
      </c>
      <c r="AQ31" s="12">
        <f t="shared" si="32"/>
        <v>0.81188118811881194</v>
      </c>
      <c r="AR31" s="12">
        <f t="shared" ref="AR31:AT31" si="34">AR26/(AR26+AR28)</f>
        <v>0.78899082568807344</v>
      </c>
      <c r="AS31" s="12">
        <f t="shared" ref="AS31" si="35">AS26/(AS26+AS28)</f>
        <v>0.7857142857142857</v>
      </c>
      <c r="AT31" s="12">
        <f t="shared" si="34"/>
        <v>0.7558139534883721</v>
      </c>
      <c r="AU31" s="12">
        <f t="shared" ref="AU31:AV31" si="36">AU26/(AU26+AU28)</f>
        <v>0.80722891566265065</v>
      </c>
      <c r="AV31" s="12">
        <f t="shared" si="36"/>
        <v>0.8651685393258427</v>
      </c>
    </row>
    <row r="32" spans="2:48" ht="20.100000000000001" customHeight="1" thickBot="1" x14ac:dyDescent="0.25">
      <c r="B32" s="5" t="s">
        <v>146</v>
      </c>
      <c r="C32" s="12">
        <f t="shared" si="30"/>
        <v>0.7142857142857143</v>
      </c>
      <c r="D32" s="12">
        <f t="shared" si="31"/>
        <v>0.70588235294117652</v>
      </c>
      <c r="E32" s="12">
        <f t="shared" si="31"/>
        <v>0.88888888888888884</v>
      </c>
      <c r="F32" s="12">
        <f t="shared" si="31"/>
        <v>0.84375</v>
      </c>
      <c r="G32" s="12">
        <f t="shared" si="31"/>
        <v>0.77272727272727271</v>
      </c>
      <c r="H32" s="12">
        <f t="shared" si="31"/>
        <v>0.73333333333333328</v>
      </c>
      <c r="I32" s="12">
        <f t="shared" si="31"/>
        <v>0.8666666666666667</v>
      </c>
      <c r="J32" s="12">
        <f t="shared" si="31"/>
        <v>0.8571428571428571</v>
      </c>
      <c r="K32" s="12">
        <f t="shared" si="31"/>
        <v>0.76470588235294112</v>
      </c>
      <c r="L32" s="12">
        <f t="shared" si="31"/>
        <v>0.81578947368421051</v>
      </c>
      <c r="M32" s="12">
        <f t="shared" si="31"/>
        <v>0.69230769230769229</v>
      </c>
      <c r="N32" s="12">
        <f t="shared" si="31"/>
        <v>0.90625</v>
      </c>
      <c r="O32" s="12">
        <f t="shared" si="31"/>
        <v>0.58620689655172409</v>
      </c>
      <c r="P32" s="12">
        <f t="shared" si="31"/>
        <v>0.77777777777777779</v>
      </c>
      <c r="Q32" s="12">
        <f t="shared" si="31"/>
        <v>0.81818181818181823</v>
      </c>
      <c r="R32" s="12">
        <f t="shared" si="31"/>
        <v>0.81481481481481477</v>
      </c>
      <c r="S32" s="12">
        <f t="shared" si="31"/>
        <v>0.8571428571428571</v>
      </c>
      <c r="T32" s="12">
        <f t="shared" si="31"/>
        <v>0.6785714285714286</v>
      </c>
      <c r="U32" s="12">
        <f t="shared" si="31"/>
        <v>0.875</v>
      </c>
      <c r="V32" s="12">
        <f t="shared" si="31"/>
        <v>0.72413793103448276</v>
      </c>
      <c r="W32" s="12">
        <f t="shared" si="31"/>
        <v>0.8125</v>
      </c>
      <c r="X32" s="12">
        <f t="shared" si="31"/>
        <v>0.81818181818181823</v>
      </c>
      <c r="Y32" s="12">
        <f t="shared" si="31"/>
        <v>0.8571428571428571</v>
      </c>
      <c r="Z32" s="12">
        <f t="shared" si="31"/>
        <v>0.76</v>
      </c>
      <c r="AA32" s="12">
        <f t="shared" si="31"/>
        <v>0.82857142857142863</v>
      </c>
      <c r="AB32" s="12">
        <f t="shared" si="31"/>
        <v>0.95454545454545459</v>
      </c>
      <c r="AC32" s="12">
        <f t="shared" si="31"/>
        <v>0.83333333333333337</v>
      </c>
      <c r="AD32" s="12">
        <f t="shared" si="31"/>
        <v>0.77142857142857146</v>
      </c>
      <c r="AE32" s="12">
        <f t="shared" si="31"/>
        <v>0.84210526315789469</v>
      </c>
      <c r="AF32" s="12">
        <f t="shared" si="31"/>
        <v>0.87179487179487181</v>
      </c>
      <c r="AG32" s="12">
        <f t="shared" si="31"/>
        <v>0.7142857142857143</v>
      </c>
      <c r="AH32" s="12">
        <f t="shared" si="31"/>
        <v>0.64102564102564108</v>
      </c>
      <c r="AI32" s="12">
        <f t="shared" si="31"/>
        <v>0.74193548387096775</v>
      </c>
      <c r="AJ32" s="12">
        <f t="shared" si="31"/>
        <v>0.83333333333333337</v>
      </c>
      <c r="AK32" s="12">
        <f t="shared" si="31"/>
        <v>0.76470588235294112</v>
      </c>
      <c r="AL32" s="12">
        <f t="shared" si="31"/>
        <v>0.8</v>
      </c>
      <c r="AM32" s="12">
        <f t="shared" si="31"/>
        <v>0.78787878787878785</v>
      </c>
      <c r="AN32" s="12">
        <f t="shared" si="31"/>
        <v>0.67241379310344829</v>
      </c>
      <c r="AO32" s="12">
        <f t="shared" ref="AO32:AQ32" si="37">AO27/(AO27+AO29)</f>
        <v>0.66666666666666663</v>
      </c>
      <c r="AP32" s="12">
        <f t="shared" ref="AP32" si="38">AP27/(AP27+AP29)</f>
        <v>0.72916666666666663</v>
      </c>
      <c r="AQ32" s="12">
        <f t="shared" si="37"/>
        <v>0.81818181818181823</v>
      </c>
      <c r="AR32" s="12">
        <f t="shared" ref="AR32:AT32" si="39">AR27/(AR27+AR29)</f>
        <v>0.7678571428571429</v>
      </c>
      <c r="AS32" s="12">
        <f t="shared" ref="AS32" si="40">AS27/(AS27+AS29)</f>
        <v>0.64</v>
      </c>
      <c r="AT32" s="12">
        <f t="shared" si="39"/>
        <v>0.76190476190476186</v>
      </c>
      <c r="AU32" s="12">
        <f t="shared" ref="AU32:AV32" si="41">AU27/(AU27+AU29)</f>
        <v>0.70731707317073167</v>
      </c>
      <c r="AV32" s="12">
        <f t="shared" si="41"/>
        <v>0.80645161290322576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2024-04-15T13:46:07Z</dcterms:modified>
</cp:coreProperties>
</file>